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AMSUNG\Desktop\"/>
    </mc:Choice>
  </mc:AlternateContent>
  <bookViews>
    <workbookView xWindow="0" yWindow="0" windowWidth="20490" windowHeight="7620" tabRatio="749" activeTab="7"/>
  </bookViews>
  <sheets>
    <sheet name="Instructions" sheetId="31" r:id="rId1"/>
    <sheet name="Certification on Return" sheetId="28" r:id="rId2"/>
    <sheet name="Compliance Certification" sheetId="32" r:id="rId3"/>
    <sheet name="FORM 1" sheetId="22" r:id="rId4"/>
    <sheet name="FORM 2" sheetId="5" r:id="rId5"/>
    <sheet name="FORM 3" sheetId="7" r:id="rId6"/>
    <sheet name="FORM 4" sheetId="8" r:id="rId7"/>
    <sheet name="NOTES" sheetId="25" r:id="rId8"/>
    <sheet name="BANK REC-SAVING" sheetId="9" state="hidden" r:id="rId9"/>
    <sheet name="BANK REC-CURRENT" sheetId="10" state="hidden" r:id="rId10"/>
    <sheet name="Sheet1" sheetId="12" state="hidden" r:id="rId11"/>
    <sheet name="Sheet2" sheetId="13" state="hidden" r:id="rId12"/>
    <sheet name="Sheet4" sheetId="15" state="hidden" r:id="rId13"/>
    <sheet name="Sheet6" sheetId="19" state="hidden" r:id="rId14"/>
    <sheet name="Sheet3" sheetId="20" state="hidden" r:id="rId15"/>
    <sheet name="Sheet5" sheetId="21" state="hidden" r:id="rId16"/>
  </sheets>
  <definedNames>
    <definedName name="_xlnm.Print_Area" localSheetId="9">'BANK REC-CURRENT'!$A$1:$D$26</definedName>
    <definedName name="_xlnm.Print_Area" localSheetId="8">'BANK REC-SAVING'!$A$2:$D$27</definedName>
    <definedName name="_xlnm.Print_Area" localSheetId="1">'Certification on Return'!$A$1:$H$25</definedName>
    <definedName name="_xlnm.Print_Area" localSheetId="2">'Compliance Certification'!$A$1:$D$36</definedName>
    <definedName name="_xlnm.Print_Area" localSheetId="4">'FORM 2'!$B$1:$E$34</definedName>
    <definedName name="_xlnm.Print_Area" localSheetId="5">'FORM 3'!$C$1:$G$70</definedName>
    <definedName name="_xlnm.Print_Area" localSheetId="6">'FORM 4'!$B$1:$G$24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22" l="1"/>
  <c r="D25" i="22" l="1"/>
  <c r="E167" i="25"/>
  <c r="D19" i="5"/>
  <c r="D18" i="5"/>
  <c r="D17" i="5"/>
  <c r="D16" i="5"/>
  <c r="D23" i="25"/>
  <c r="D54" i="25"/>
  <c r="D43" i="25"/>
  <c r="D33" i="25"/>
  <c r="J25" i="22" l="1"/>
  <c r="J21" i="22"/>
  <c r="J23" i="22" s="1"/>
  <c r="H25" i="22" l="1"/>
  <c r="F39" i="22" l="1"/>
  <c r="H39" i="22" s="1"/>
  <c r="F37" i="22"/>
  <c r="H37" i="22" s="1"/>
  <c r="F35" i="22"/>
  <c r="H35" i="22" s="1"/>
  <c r="F34" i="22"/>
  <c r="H34" i="22" s="1"/>
  <c r="F33" i="22"/>
  <c r="H33" i="22" s="1"/>
  <c r="F32" i="22"/>
  <c r="H32" i="22" l="1"/>
  <c r="H36" i="22" s="1"/>
  <c r="F36" i="22"/>
  <c r="D21" i="22"/>
  <c r="D23" i="22" s="1"/>
  <c r="F24" i="7" l="1"/>
  <c r="F10" i="7"/>
  <c r="F25" i="7" s="1"/>
  <c r="F79" i="25"/>
  <c r="F76" i="25"/>
  <c r="F71" i="25"/>
  <c r="E71" i="25"/>
  <c r="F82" i="25" l="1"/>
  <c r="D40" i="22" l="1"/>
  <c r="D13" i="25"/>
  <c r="L24" i="22"/>
  <c r="G38" i="22"/>
  <c r="E36" i="22"/>
  <c r="D36" i="22"/>
  <c r="L20" i="22"/>
  <c r="L17" i="22"/>
  <c r="D64" i="25" l="1"/>
  <c r="E156" i="25"/>
  <c r="E162" i="25"/>
  <c r="D144" i="25"/>
  <c r="F131" i="25"/>
  <c r="D124" i="25"/>
  <c r="D114" i="25"/>
  <c r="D104" i="25"/>
  <c r="D94" i="25"/>
  <c r="E79" i="25"/>
  <c r="D79" i="25"/>
  <c r="G79" i="25" s="1"/>
  <c r="E14" i="7" s="1"/>
  <c r="E76" i="25"/>
  <c r="D76" i="25"/>
  <c r="G76" i="25" s="1"/>
  <c r="E13" i="7" s="1"/>
  <c r="D71" i="25"/>
  <c r="E82" i="25" l="1"/>
  <c r="D82" i="25"/>
  <c r="G71" i="25"/>
  <c r="C14" i="8"/>
  <c r="E12" i="7" l="1"/>
  <c r="G82" i="25"/>
  <c r="G8" i="8"/>
  <c r="G12" i="8"/>
  <c r="F14" i="8" l="1"/>
  <c r="D14" i="8"/>
  <c r="K25" i="22"/>
  <c r="I25" i="22"/>
  <c r="F133" i="25" l="1"/>
  <c r="F132" i="25"/>
  <c r="E134" i="25"/>
  <c r="D134" i="25"/>
  <c r="F134" i="25" l="1"/>
  <c r="E40" i="7" s="1"/>
  <c r="G40" i="22"/>
  <c r="D20" i="5" l="1"/>
  <c r="L18" i="22" l="1"/>
  <c r="F30" i="7" l="1"/>
  <c r="F29" i="7"/>
  <c r="E30" i="7"/>
  <c r="E29" i="7"/>
  <c r="L22" i="22"/>
  <c r="H41" i="22" s="1"/>
  <c r="L25" i="22" l="1"/>
  <c r="D9" i="5"/>
  <c r="I21" i="22" l="1"/>
  <c r="I23" i="22" s="1"/>
  <c r="E21" i="22"/>
  <c r="E23" i="22" s="1"/>
  <c r="K21" i="22"/>
  <c r="K23" i="22" s="1"/>
  <c r="F21" i="22"/>
  <c r="F23" i="22" s="1"/>
  <c r="G21" i="22"/>
  <c r="G23" i="22" s="1"/>
  <c r="H21" i="22"/>
  <c r="H23" i="22" s="1"/>
  <c r="D13" i="5" l="1"/>
  <c r="E44" i="7" l="1"/>
  <c r="E36" i="7"/>
  <c r="E17" i="7"/>
  <c r="E16" i="7"/>
  <c r="E15" i="7"/>
  <c r="E8" i="7" l="1"/>
  <c r="E10" i="7" s="1"/>
  <c r="E24" i="7"/>
  <c r="E46" i="7"/>
  <c r="E25" i="7" l="1"/>
  <c r="F46" i="7"/>
  <c r="E20" i="5" l="1"/>
  <c r="E12" i="5"/>
  <c r="D11" i="5"/>
  <c r="E40" i="22"/>
  <c r="F40" i="22" s="1"/>
  <c r="H40" i="22" s="1"/>
  <c r="L19" i="22"/>
  <c r="L21" i="22" s="1"/>
  <c r="G25" i="22"/>
  <c r="F25" i="22"/>
  <c r="E25" i="22"/>
  <c r="F31" i="7"/>
  <c r="F32" i="7"/>
  <c r="E32" i="7"/>
  <c r="H13" i="12"/>
  <c r="H22" i="12"/>
  <c r="H35" i="12"/>
  <c r="B13" i="12"/>
  <c r="B22" i="12"/>
  <c r="B33" i="12"/>
  <c r="B43" i="12"/>
  <c r="C6" i="15"/>
  <c r="K3" i="15"/>
  <c r="E3" i="20"/>
  <c r="D6" i="15"/>
  <c r="J3" i="15"/>
  <c r="D3" i="20"/>
  <c r="O11" i="15"/>
  <c r="I10" i="20"/>
  <c r="N11" i="15"/>
  <c r="H10" i="20"/>
  <c r="O9" i="15"/>
  <c r="I8" i="20"/>
  <c r="N9" i="15"/>
  <c r="H8" i="20"/>
  <c r="O8" i="15"/>
  <c r="I6" i="20"/>
  <c r="N8" i="15"/>
  <c r="H6" i="20"/>
  <c r="M6" i="15"/>
  <c r="G5" i="20"/>
  <c r="L6" i="15"/>
  <c r="F5" i="20"/>
  <c r="D123" i="15"/>
  <c r="H11" i="15"/>
  <c r="B10" i="20"/>
  <c r="C123" i="15"/>
  <c r="I11" i="15"/>
  <c r="C10" i="20"/>
  <c r="D115" i="15"/>
  <c r="L10" i="15"/>
  <c r="F9" i="20"/>
  <c r="C115" i="15"/>
  <c r="M10" i="15"/>
  <c r="G9" i="20"/>
  <c r="C120" i="15"/>
  <c r="M11" i="15"/>
  <c r="G10" i="20"/>
  <c r="D120" i="15"/>
  <c r="L11" i="15"/>
  <c r="F10" i="20"/>
  <c r="C109" i="15"/>
  <c r="M9" i="15"/>
  <c r="G8" i="20"/>
  <c r="D109" i="15"/>
  <c r="L9" i="15"/>
  <c r="F8" i="20"/>
  <c r="C91" i="15"/>
  <c r="O7" i="15"/>
  <c r="I7" i="20"/>
  <c r="D91" i="15"/>
  <c r="N7" i="15"/>
  <c r="H7" i="20"/>
  <c r="C68" i="15"/>
  <c r="M7" i="15"/>
  <c r="G7" i="20"/>
  <c r="D68" i="15"/>
  <c r="L7" i="15"/>
  <c r="F7" i="20"/>
  <c r="D43" i="15"/>
  <c r="H7" i="15"/>
  <c r="B7" i="20"/>
  <c r="B11" i="20"/>
  <c r="C43" i="15"/>
  <c r="I7" i="15"/>
  <c r="C7" i="20"/>
  <c r="D28" i="15"/>
  <c r="N6" i="15"/>
  <c r="H5" i="20"/>
  <c r="C28" i="15"/>
  <c r="O6" i="15"/>
  <c r="I5" i="20"/>
  <c r="C24" i="15"/>
  <c r="D24" i="15"/>
  <c r="J6" i="15"/>
  <c r="D5" i="20"/>
  <c r="D16" i="15"/>
  <c r="N5" i="15"/>
  <c r="H4" i="20"/>
  <c r="C16" i="15"/>
  <c r="O5" i="15"/>
  <c r="I4" i="20"/>
  <c r="C10" i="15"/>
  <c r="O3" i="15"/>
  <c r="I3" i="20"/>
  <c r="D10" i="15"/>
  <c r="N3" i="15"/>
  <c r="H3" i="20"/>
  <c r="N39" i="12"/>
  <c r="N43" i="12"/>
  <c r="I11" i="20"/>
  <c r="G11" i="20"/>
  <c r="H48" i="12"/>
  <c r="H44" i="12"/>
  <c r="F11" i="20"/>
  <c r="H11" i="20"/>
  <c r="D11" i="20"/>
  <c r="C11" i="20"/>
  <c r="L12" i="15"/>
  <c r="M12" i="15"/>
  <c r="K6" i="15"/>
  <c r="E5" i="20"/>
  <c r="E11" i="20" s="1"/>
  <c r="M22" i="13"/>
  <c r="O10" i="15"/>
  <c r="O12" i="15"/>
  <c r="G163" i="15"/>
  <c r="N10" i="15"/>
  <c r="N12" i="15"/>
  <c r="K10" i="15"/>
  <c r="J10" i="15"/>
  <c r="K8" i="15"/>
  <c r="J8" i="15"/>
  <c r="I8" i="15"/>
  <c r="I12" i="15"/>
  <c r="G222" i="15"/>
  <c r="G195" i="15"/>
  <c r="H8" i="15"/>
  <c r="H12" i="15"/>
  <c r="K12" i="15"/>
  <c r="J12" i="15"/>
  <c r="G233" i="15"/>
  <c r="G148" i="15"/>
  <c r="B4" i="9"/>
  <c r="A9" i="10"/>
  <c r="A7" i="10"/>
  <c r="A5" i="10"/>
  <c r="A1" i="10"/>
  <c r="B5" i="10"/>
  <c r="B9" i="10" s="1"/>
  <c r="B10" i="9"/>
  <c r="B5" i="9" s="1"/>
  <c r="E14" i="5" l="1"/>
  <c r="E21" i="5" s="1"/>
  <c r="E25" i="5" s="1"/>
  <c r="E38" i="22"/>
  <c r="F33" i="7"/>
  <c r="F47" i="7" s="1"/>
  <c r="D10" i="5"/>
  <c r="D12" i="5" s="1"/>
  <c r="D38" i="22"/>
  <c r="D14" i="5" l="1"/>
  <c r="D21" i="5" s="1"/>
  <c r="D25" i="5" s="1"/>
  <c r="E10" i="8" s="1"/>
  <c r="G10" i="8" l="1"/>
  <c r="G14" i="8" s="1"/>
  <c r="E33" i="7" s="1"/>
  <c r="E47" i="7" s="1"/>
  <c r="E14" i="8"/>
  <c r="E31" i="7" s="1"/>
</calcChain>
</file>

<file path=xl/sharedStrings.xml><?xml version="1.0" encoding="utf-8"?>
<sst xmlns="http://schemas.openxmlformats.org/spreadsheetml/2006/main" count="918" uniqueCount="485">
  <si>
    <t>Instructions for filling templates</t>
  </si>
  <si>
    <t>The amended Quarterly Return for Insurance Brokering Companies is comprised of following 7 forms;</t>
  </si>
  <si>
    <t>a.) Certification on Return</t>
  </si>
  <si>
    <t>b.) Compliance Certification</t>
  </si>
  <si>
    <t>c.) Form 1 - Premium Income, Commission Income and Placement Details</t>
  </si>
  <si>
    <t>d.) Form 2 - Statement of Income</t>
  </si>
  <si>
    <t>e.) Form 3 - Statement of Financial Position</t>
  </si>
  <si>
    <t>e.) Form 4 - Statement of Changes in Equity</t>
  </si>
  <si>
    <t>f.) Notes</t>
  </si>
  <si>
    <t>1.)</t>
  </si>
  <si>
    <r>
      <t xml:space="preserve">Every brokering company should prepare and submit the </t>
    </r>
    <r>
      <rPr>
        <b/>
        <sz val="10"/>
        <rFont val="Tahoma"/>
        <family val="2"/>
      </rPr>
      <t xml:space="preserve">complete Quarterly Return within 45 days from the end of </t>
    </r>
  </si>
  <si>
    <r>
      <t xml:space="preserve">each quarter. </t>
    </r>
    <r>
      <rPr>
        <sz val="10"/>
        <rFont val="Tahoma"/>
        <family val="2"/>
      </rPr>
      <t xml:space="preserve">i.e. if the Quarterly Return is submitted for the first quarter of the year (1st January to 31st March), </t>
    </r>
  </si>
  <si>
    <t>2.)</t>
  </si>
  <si>
    <t>Please rename the Quarterly Return as : Quarterly Return of ……………………. (Name of the Insurance Brokering Company) for the</t>
  </si>
  <si>
    <t>Quarter ended …………………</t>
  </si>
  <si>
    <t>3.)</t>
  </si>
  <si>
    <t xml:space="preserve">Information required in Forms 1, 2, 3, 4 and notes to the Financial Statements are required to be emailed by the Principal Officer </t>
  </si>
  <si>
    <t>of the Company to supervision@ircsl.gov.lk.</t>
  </si>
  <si>
    <t>4.)</t>
  </si>
  <si>
    <t>Information required in 'Certification on Return' and ' Compliance Certification' are required to be furnished to the Commission</t>
  </si>
  <si>
    <t xml:space="preserve">as duly signed scanned copies and emailed to the above address .  </t>
  </si>
  <si>
    <t>5.)</t>
  </si>
  <si>
    <r>
      <t xml:space="preserve">Please input data accordingly in to the provided format and </t>
    </r>
    <r>
      <rPr>
        <b/>
        <sz val="10"/>
        <rFont val="Tahoma"/>
        <family val="2"/>
      </rPr>
      <t>DO NOT</t>
    </r>
    <r>
      <rPr>
        <sz val="10"/>
        <rFont val="Tahoma"/>
        <family val="2"/>
      </rPr>
      <t xml:space="preserve"> change the format and equations.</t>
    </r>
  </si>
  <si>
    <t>6.)</t>
  </si>
  <si>
    <t xml:space="preserve">When filling the required information, if not applicable/ irrelevant , same should be clearly mentioned as "N/A"  in the relevant </t>
  </si>
  <si>
    <t>7.)</t>
  </si>
  <si>
    <t>Information recorded for previous quarters should correspond with previously submitted information.</t>
  </si>
  <si>
    <t>8.)</t>
  </si>
  <si>
    <t>Please adhere to explanatory notes provided under each form.</t>
  </si>
  <si>
    <t>Certification on Quarterly Returns – Insurance Brokering Companies</t>
  </si>
  <si>
    <t>Name of the Insurance Broker       :</t>
  </si>
  <si>
    <t xml:space="preserve">For the quarter ended                   :    </t>
  </si>
  <si>
    <t>1.     Form 1 : Premium income, commission income and placement details</t>
  </si>
  <si>
    <t>2.     From 2 : Statement of Income</t>
  </si>
  <si>
    <t>3.     From 3 : Statement of Financial position</t>
  </si>
  <si>
    <t>4.     Form 4 : Statement of Changes in Equity</t>
  </si>
  <si>
    <r>
      <rPr>
        <b/>
        <sz val="10"/>
        <rFont val="Tahoma"/>
        <family val="2"/>
      </rPr>
      <t xml:space="preserve">Finance Manager </t>
    </r>
    <r>
      <rPr>
        <sz val="10"/>
        <rFont val="Tahoma"/>
        <family val="2"/>
      </rPr>
      <t xml:space="preserve">  : Name………………………       Signature………………….               Date………………………</t>
    </r>
  </si>
  <si>
    <r>
      <rPr>
        <b/>
        <sz val="10"/>
        <color theme="1"/>
        <rFont val="Tahoma"/>
        <family val="2"/>
      </rPr>
      <t xml:space="preserve">Principal Officer </t>
    </r>
    <r>
      <rPr>
        <sz val="10"/>
        <color theme="1"/>
        <rFont val="Tahoma"/>
        <family val="2"/>
      </rPr>
      <t xml:space="preserve">    : Name………………………       Signature………………….               Date………………………</t>
    </r>
  </si>
  <si>
    <r>
      <rPr>
        <b/>
        <sz val="10"/>
        <color theme="1"/>
        <rFont val="Tahoma"/>
        <family val="2"/>
      </rPr>
      <t xml:space="preserve">Director </t>
    </r>
    <r>
      <rPr>
        <sz val="10"/>
        <color theme="1"/>
        <rFont val="Tahoma"/>
        <family val="2"/>
      </rPr>
      <t xml:space="preserve">                : Name………………………       Signature………………….               Date………………………</t>
    </r>
  </si>
  <si>
    <t>Compliance Certification</t>
  </si>
  <si>
    <t xml:space="preserve">To: The Director General, </t>
  </si>
  <si>
    <t xml:space="preserve">Insurance Regulatory Commission of Sri Lanka, Level 11, East Tower, </t>
  </si>
  <si>
    <t>World Trade Centre,</t>
  </si>
  <si>
    <t>Echelon Square,</t>
  </si>
  <si>
    <t xml:space="preserve">Colombo 01. </t>
  </si>
  <si>
    <t xml:space="preserve">Dear Sir/ Madam, </t>
  </si>
  <si>
    <t xml:space="preserve">We, the undersigned, on behalf of …………………………………………………………………………… (state the name of the insurance brokering company) hereby certify the following for the quarter ended …………..: </t>
  </si>
  <si>
    <t>1 .</t>
  </si>
  <si>
    <t>2 .</t>
  </si>
  <si>
    <t>3 .</t>
  </si>
  <si>
    <t>BROKERS' QUARTERLY RETURNS</t>
  </si>
  <si>
    <t xml:space="preserve">FOR THE QUARTER ENDED :    </t>
  </si>
  <si>
    <t>FORM 1 : PREMIUM INCOME, COMMISSION INCOME AND PLACEMENT DETAILS</t>
  </si>
  <si>
    <t>Form 1.1 : Local Business</t>
  </si>
  <si>
    <t xml:space="preserve">                 (All figures in LKR)</t>
  </si>
  <si>
    <t xml:space="preserve">Life Insurance Business  </t>
  </si>
  <si>
    <t>General Insurance Business</t>
  </si>
  <si>
    <t xml:space="preserve">Total </t>
  </si>
  <si>
    <t xml:space="preserve">Individual </t>
  </si>
  <si>
    <t xml:space="preserve">Group </t>
  </si>
  <si>
    <t xml:space="preserve">Others </t>
  </si>
  <si>
    <t xml:space="preserve">Fire </t>
  </si>
  <si>
    <t xml:space="preserve">Marine </t>
  </si>
  <si>
    <t xml:space="preserve">Motor </t>
  </si>
  <si>
    <t xml:space="preserve">Miscellaneous including Employer’s Liability </t>
  </si>
  <si>
    <t>Health</t>
  </si>
  <si>
    <t xml:space="preserve">Details of Premium Income </t>
  </si>
  <si>
    <t>a.</t>
  </si>
  <si>
    <t>b.</t>
  </si>
  <si>
    <t>c.</t>
  </si>
  <si>
    <t>d.</t>
  </si>
  <si>
    <t xml:space="preserve">Total Premium Income </t>
  </si>
  <si>
    <t xml:space="preserve">Commission Income </t>
  </si>
  <si>
    <t xml:space="preserve">Commission as a % of Premium Income  </t>
  </si>
  <si>
    <t xml:space="preserve">Commission to Insurance Agents </t>
  </si>
  <si>
    <t xml:space="preserve">Net Commission to Broker </t>
  </si>
  <si>
    <t>Form 1.2 : Foreign Business</t>
  </si>
  <si>
    <t xml:space="preserve"> </t>
  </si>
  <si>
    <t>2. Name of the Foreign Insurer/Foreign Entity</t>
  </si>
  <si>
    <t xml:space="preserve">Overseas Health </t>
  </si>
  <si>
    <t xml:space="preserve">Overseas Travel </t>
  </si>
  <si>
    <t xml:space="preserve">Total Overseas Business </t>
  </si>
  <si>
    <t xml:space="preserve">Reinsurance  Business </t>
  </si>
  <si>
    <t xml:space="preserve">a. </t>
  </si>
  <si>
    <t xml:space="preserve">Commission as a % of Premium Income </t>
  </si>
  <si>
    <t xml:space="preserve">Total Gross Commission Income (Local + Foreign) </t>
  </si>
  <si>
    <t>Explanatory Notes:</t>
  </si>
  <si>
    <t>Form 1.3 : Reinsurance Business</t>
  </si>
  <si>
    <t>Name the Insurer</t>
  </si>
  <si>
    <t>Name of the Reinsurer</t>
  </si>
  <si>
    <t>Name of the foreign Reinsurance Broker</t>
  </si>
  <si>
    <t>Type of Covers</t>
  </si>
  <si>
    <t>TOTAL</t>
  </si>
  <si>
    <t>FORM 2 : STATEMENT OF INCOME</t>
  </si>
  <si>
    <t xml:space="preserve">   (All figures in LKR)</t>
  </si>
  <si>
    <t>(1)</t>
  </si>
  <si>
    <t>Note</t>
  </si>
  <si>
    <t>(2) Current Quarter</t>
  </si>
  <si>
    <t xml:space="preserve">(3) Cumulative for the Period </t>
  </si>
  <si>
    <t>Revenue</t>
  </si>
  <si>
    <t>Commission Income : Local</t>
  </si>
  <si>
    <t xml:space="preserve">                                Foreign</t>
  </si>
  <si>
    <t xml:space="preserve">                                Reinsurance</t>
  </si>
  <si>
    <t>Total Commission Income</t>
  </si>
  <si>
    <t>Other Income</t>
  </si>
  <si>
    <t>Total Income</t>
  </si>
  <si>
    <r>
      <t xml:space="preserve">Less : </t>
    </r>
    <r>
      <rPr>
        <sz val="10"/>
        <rFont val="Tahoma"/>
        <family val="2"/>
      </rPr>
      <t xml:space="preserve">Administrative Expenses </t>
    </r>
  </si>
  <si>
    <t xml:space="preserve">          Finance Expenses</t>
  </si>
  <si>
    <t xml:space="preserve">          Other Expenses</t>
  </si>
  <si>
    <t xml:space="preserve">Total Expenses </t>
  </si>
  <si>
    <t>Profit/(Loss) before Taxation</t>
  </si>
  <si>
    <r>
      <rPr>
        <b/>
        <sz val="10"/>
        <rFont val="Tahoma"/>
        <family val="2"/>
      </rPr>
      <t>Less</t>
    </r>
    <r>
      <rPr>
        <sz val="10"/>
        <rFont val="Tahoma"/>
        <family val="2"/>
      </rPr>
      <t>: Taxation</t>
    </r>
  </si>
  <si>
    <t xml:space="preserve">Profit/(Loss) after Taxation </t>
  </si>
  <si>
    <r>
      <rPr>
        <i/>
        <sz val="10"/>
        <rFont val="Tahoma"/>
        <family val="2"/>
      </rPr>
      <t>(a)</t>
    </r>
    <r>
      <rPr>
        <sz val="10"/>
        <rFont val="Tahoma"/>
        <family val="2"/>
      </rPr>
      <t xml:space="preserve"> Column 2 - Current Quarter is the quarter for which the Quarterly Return is submitted.</t>
    </r>
  </si>
  <si>
    <r>
      <rPr>
        <i/>
        <sz val="10"/>
        <rFont val="Tahoma"/>
        <family val="2"/>
      </rPr>
      <t>(b)</t>
    </r>
    <r>
      <rPr>
        <sz val="10"/>
        <rFont val="Tahoma"/>
        <family val="2"/>
      </rPr>
      <t xml:space="preserve"> Column 3 - When computing the cumulative figures, financial year should be considered as 01st January to </t>
    </r>
  </si>
  <si>
    <t xml:space="preserve">      31st  December. i.e. if the Quarterly Return is submitted for the second quarter of the year, then </t>
  </si>
  <si>
    <t xml:space="preserve">      cumulative value for the period from 1st January to 30th June will be the cumulative value for the period. </t>
  </si>
  <si>
    <r>
      <rPr>
        <i/>
        <sz val="10"/>
        <rFont val="Tahoma"/>
        <family val="2"/>
      </rPr>
      <t>(c)</t>
    </r>
    <r>
      <rPr>
        <sz val="10"/>
        <rFont val="Tahoma"/>
        <family val="2"/>
      </rPr>
      <t xml:space="preserve"> Note - Please provide separate breakups for significant figures in the  'NOTES' tab.</t>
    </r>
  </si>
  <si>
    <t xml:space="preserve">FORM 3 : STATEMENT OF FINANCIAL POSITION AS AT : </t>
  </si>
  <si>
    <t xml:space="preserve">        (All figures in LKR)</t>
  </si>
  <si>
    <t>Line</t>
  </si>
  <si>
    <t xml:space="preserve">Current Quarter    </t>
  </si>
  <si>
    <t xml:space="preserve">Preceding Quarter </t>
  </si>
  <si>
    <t>A</t>
  </si>
  <si>
    <t>ASSETS</t>
  </si>
  <si>
    <t>Non-Current Assets</t>
  </si>
  <si>
    <t>Property, Plant and Equipment</t>
  </si>
  <si>
    <t>Long Term Investments</t>
  </si>
  <si>
    <t>Others</t>
  </si>
  <si>
    <t>Current Assets</t>
  </si>
  <si>
    <t>Commission Receivable - Local</t>
  </si>
  <si>
    <t xml:space="preserve">                                     Foreign</t>
  </si>
  <si>
    <t xml:space="preserve">                                     Reinsurance</t>
  </si>
  <si>
    <t xml:space="preserve">Prepayments and Other Receivables </t>
  </si>
  <si>
    <t>Short Term Investments</t>
  </si>
  <si>
    <t>Other Current Assets</t>
  </si>
  <si>
    <t>Cash &amp; cash equivalents :</t>
  </si>
  <si>
    <t>2.5.1</t>
  </si>
  <si>
    <t xml:space="preserve">    Insurance Broking Account/s</t>
  </si>
  <si>
    <t xml:space="preserve">    ……………….(Account Number)</t>
  </si>
  <si>
    <t>2.5.2</t>
  </si>
  <si>
    <t xml:space="preserve">    Others</t>
  </si>
  <si>
    <t>Total Assets</t>
  </si>
  <si>
    <t>B</t>
  </si>
  <si>
    <t>EQUITY AND LIABILITIES</t>
  </si>
  <si>
    <t>Equity</t>
  </si>
  <si>
    <t>Stated Capital</t>
  </si>
  <si>
    <t>General Reserves</t>
  </si>
  <si>
    <t>Retained Earnings</t>
  </si>
  <si>
    <t>Total Equity</t>
  </si>
  <si>
    <t>Non-Current Liabilities</t>
  </si>
  <si>
    <t>Interest-bearing loans and borrowings</t>
  </si>
  <si>
    <t>Retirement benefit obligations</t>
  </si>
  <si>
    <t>Current Liabilities</t>
  </si>
  <si>
    <t>Premium Payable</t>
  </si>
  <si>
    <t>Agents Commission payable</t>
  </si>
  <si>
    <t xml:space="preserve">Sundry payables and accruals </t>
  </si>
  <si>
    <t>Income Tax payable</t>
  </si>
  <si>
    <t>Short term borrowings</t>
  </si>
  <si>
    <t>Total Liabilities</t>
  </si>
  <si>
    <t>Total Equity and Liabilities</t>
  </si>
  <si>
    <t xml:space="preserve">The Balance Sheet should be prepared as follows:— </t>
  </si>
  <si>
    <t xml:space="preserve">(a) Insurance premium to be collected from policyholders and payable to Insurance Companies should </t>
  </si>
  <si>
    <t xml:space="preserve">     not be shown as receivables or debtors under current assets in the Balance Sheet. </t>
  </si>
  <si>
    <t xml:space="preserve">(b) Similarly insurance premium, which is outstanding from policyholders in respect of insurance policies </t>
  </si>
  <si>
    <t xml:space="preserve">     and payable to Insurance Companies should not be shown as payables or creditors under current </t>
  </si>
  <si>
    <t xml:space="preserve">     liabilities in the Balance Sheet. </t>
  </si>
  <si>
    <t xml:space="preserve">(c) However, insurance premiums, which have been collected from policyholders and pending remittance </t>
  </si>
  <si>
    <t xml:space="preserve">     to the insurance companies should be shown as premium payables under Current Liabilities in the </t>
  </si>
  <si>
    <t xml:space="preserve">     Balance Sheet.</t>
  </si>
  <si>
    <r>
      <t>(d) Current Quarter - Reporting period as at any given quarter end, considered as 1</t>
    </r>
    <r>
      <rPr>
        <vertAlign val="superscript"/>
        <sz val="10"/>
        <rFont val="Tahoma"/>
        <family val="2"/>
      </rPr>
      <t>st</t>
    </r>
    <r>
      <rPr>
        <sz val="10"/>
        <rFont val="Tahoma"/>
        <family val="2"/>
      </rPr>
      <t>, 2</t>
    </r>
    <r>
      <rPr>
        <vertAlign val="superscript"/>
        <sz val="10"/>
        <rFont val="Tahoma"/>
        <family val="2"/>
      </rPr>
      <t>nd</t>
    </r>
    <r>
      <rPr>
        <sz val="10"/>
        <rFont val="Tahoma"/>
        <family val="2"/>
      </rPr>
      <t>, 3</t>
    </r>
    <r>
      <rPr>
        <vertAlign val="superscript"/>
        <sz val="10"/>
        <rFont val="Tahoma"/>
        <family val="2"/>
      </rPr>
      <t>rd</t>
    </r>
    <r>
      <rPr>
        <sz val="10"/>
        <rFont val="Tahoma"/>
        <family val="2"/>
      </rPr>
      <t xml:space="preserve"> or 4th </t>
    </r>
  </si>
  <si>
    <t xml:space="preserve">     quarter. Please consider the commencing date for the 1st quarter as 1st January.</t>
  </si>
  <si>
    <t>(e) Preceding Quarter - Data relevant to the previous quarter end.</t>
  </si>
  <si>
    <t xml:space="preserve">(f) Note - Please provide separate breakups for significant balances in the 'NOTES' tab. Note numbers may vary at the </t>
  </si>
  <si>
    <t xml:space="preserve">     discretion of the company.</t>
  </si>
  <si>
    <t>FORM 4 : STATEMENT OF CHANGES IN EQUITY</t>
  </si>
  <si>
    <t xml:space="preserve">                (All figures in LKR)</t>
  </si>
  <si>
    <t>Share Capital</t>
  </si>
  <si>
    <t xml:space="preserve">General Reserve </t>
  </si>
  <si>
    <t xml:space="preserve">Retained Earnings </t>
  </si>
  <si>
    <t>Other Reserves</t>
  </si>
  <si>
    <r>
      <rPr>
        <b/>
        <sz val="10"/>
        <rFont val="Tahoma"/>
        <family val="2"/>
      </rPr>
      <t>Balance as at</t>
    </r>
    <r>
      <rPr>
        <sz val="10"/>
        <rFont val="Tahoma"/>
        <family val="2"/>
      </rPr>
      <t xml:space="preserve"> .. (End of the previous Quarter)</t>
    </r>
  </si>
  <si>
    <t>Add : Net profit/(loss) for the current Quarter</t>
  </si>
  <si>
    <t>Transfer to General Reserve</t>
  </si>
  <si>
    <t>Less: Dividend paid</t>
  </si>
  <si>
    <r>
      <rPr>
        <b/>
        <sz val="10"/>
        <rFont val="Tahoma"/>
        <family val="2"/>
      </rPr>
      <t>Balance as at</t>
    </r>
    <r>
      <rPr>
        <sz val="10"/>
        <rFont val="Tahoma"/>
        <family val="2"/>
      </rPr>
      <t xml:space="preserve"> .. (End of the current Quarter)</t>
    </r>
  </si>
  <si>
    <t>(a) Totals of each columns for 'end of current quarter' and 'end of the previous quarter' should be agreed with the same recorded in the</t>
  </si>
  <si>
    <t xml:space="preserve">     Statement of Financial Position (Form 3).</t>
  </si>
  <si>
    <t>(b) Once the Audited Financial Statements are preapred, retained earnings should be reinstated according to the same.</t>
  </si>
  <si>
    <t>NOTES TO THE FINANCIAL STATEMENTS</t>
  </si>
  <si>
    <t>Please provide additional notes other than following items, if figures are material or recorded a substantial change compared to the previous quarters.</t>
  </si>
  <si>
    <t xml:space="preserve">Note 1 - Other Income </t>
  </si>
  <si>
    <t>Description</t>
  </si>
  <si>
    <t xml:space="preserve">Amount </t>
  </si>
  <si>
    <t>Total</t>
  </si>
  <si>
    <t>Name of the Company</t>
  </si>
  <si>
    <t xml:space="preserve"> 0 to 90 days                                     </t>
  </si>
  <si>
    <t xml:space="preserve"> 90 days to 180 days                </t>
  </si>
  <si>
    <t xml:space="preserve">over  180 days                                       </t>
  </si>
  <si>
    <t xml:space="preserve">Total                                   </t>
  </si>
  <si>
    <t>Local</t>
  </si>
  <si>
    <t>Foreign</t>
  </si>
  <si>
    <t>Reinsurance</t>
  </si>
  <si>
    <t xml:space="preserve"> Name of the Company</t>
  </si>
  <si>
    <t xml:space="preserve">0-14 Days </t>
  </si>
  <si>
    <t>Over 14 Days</t>
  </si>
  <si>
    <t xml:space="preserve">Related Party </t>
  </si>
  <si>
    <t>Nature of the Transaction</t>
  </si>
  <si>
    <t>Amount</t>
  </si>
  <si>
    <t>Receivables as at ……………….</t>
  </si>
  <si>
    <t>Payables as at …………………..</t>
  </si>
  <si>
    <t>BANK RECONCILIATION</t>
  </si>
  <si>
    <t>BANK A/C No 8480039322</t>
  </si>
  <si>
    <t>Bank Balance 31/12/2013</t>
  </si>
  <si>
    <t>Adjustments</t>
  </si>
  <si>
    <t>Cash Book Balance 31/12/2013</t>
  </si>
  <si>
    <t>Certified correct to the best of our knowledge.</t>
  </si>
  <si>
    <t>Name : ……………………………………….</t>
  </si>
  <si>
    <t xml:space="preserve">          …………………………………………….</t>
  </si>
  <si>
    <t>Signature : …………………………………</t>
  </si>
  <si>
    <t xml:space="preserve">                    Principal Officer</t>
  </si>
  <si>
    <t xml:space="preserve">                      Director</t>
  </si>
  <si>
    <t>Date : .......................................</t>
  </si>
  <si>
    <t>In Rs.'</t>
  </si>
  <si>
    <t xml:space="preserve">Current Quarter </t>
  </si>
  <si>
    <t>Cumulative for the Period (Rs.)</t>
  </si>
  <si>
    <t>SAMSON INSURANCE BROKERS (PVT)  LTD</t>
  </si>
  <si>
    <t>NO.110, KUMARAN RATNAM ROAD,</t>
  </si>
  <si>
    <t>COLOMBO 02</t>
  </si>
  <si>
    <t/>
  </si>
  <si>
    <t>Profit &amp; Loss Statement</t>
  </si>
  <si>
    <t>OCT 2014 through DECEMBER 2014</t>
  </si>
  <si>
    <t>APRIL 2014 through DECEMBER 2014</t>
  </si>
  <si>
    <t>August</t>
  </si>
  <si>
    <t>September</t>
  </si>
  <si>
    <t>May</t>
  </si>
  <si>
    <t>June</t>
  </si>
  <si>
    <t>July</t>
  </si>
  <si>
    <t>INCOME</t>
  </si>
  <si>
    <t>Commissions Income</t>
  </si>
  <si>
    <t>Total INCOME</t>
  </si>
  <si>
    <t>COST OF SALES</t>
  </si>
  <si>
    <t>Salary A/C</t>
  </si>
  <si>
    <t>Management Expenses A/C</t>
  </si>
  <si>
    <t>Membership Fee</t>
  </si>
  <si>
    <t>Other</t>
  </si>
  <si>
    <t>Total COST OF SALES</t>
  </si>
  <si>
    <t>Gross Profit</t>
  </si>
  <si>
    <t>EXPENSES</t>
  </si>
  <si>
    <t>Administrative Expenses</t>
  </si>
  <si>
    <t>Secretarial Fee</t>
  </si>
  <si>
    <t>Printing charge</t>
  </si>
  <si>
    <t>Audit,Tax &amp; Profession Fee A/C</t>
  </si>
  <si>
    <t>Bank chargers</t>
  </si>
  <si>
    <t>Stamp Duty</t>
  </si>
  <si>
    <t>Selling &amp; Distribution Exp</t>
  </si>
  <si>
    <t>Monetoring Charges</t>
  </si>
  <si>
    <t>Total EXPENSES</t>
  </si>
  <si>
    <t>Operating Profit</t>
  </si>
  <si>
    <t>FINANCE INCOME</t>
  </si>
  <si>
    <t>Finance Income</t>
  </si>
  <si>
    <t>Total FINANCE INCOME</t>
  </si>
  <si>
    <t>OTHER EXPENSES</t>
  </si>
  <si>
    <t>Income Tax Expense</t>
  </si>
  <si>
    <t>Total OTHER EXPENSES</t>
  </si>
  <si>
    <t>Total Other Income</t>
  </si>
  <si>
    <t>Net Profit / (Loss)</t>
  </si>
  <si>
    <t>Balance Sheet [Spreadsheet]</t>
  </si>
  <si>
    <t>June 2013 through September 2013</t>
  </si>
  <si>
    <t>October</t>
  </si>
  <si>
    <t>November</t>
  </si>
  <si>
    <t>December</t>
  </si>
  <si>
    <t>Non Current Assets</t>
  </si>
  <si>
    <t>Commission Recevable A/C</t>
  </si>
  <si>
    <t>WHT Receivables</t>
  </si>
  <si>
    <t>WHT &amp; Income tax Self assessme</t>
  </si>
  <si>
    <t>Fixed Deposit</t>
  </si>
  <si>
    <t>Prepayment for Registration</t>
  </si>
  <si>
    <t>Pre Payment to IBSL</t>
  </si>
  <si>
    <t>Prepayments for Insurance Exp</t>
  </si>
  <si>
    <t>Pre Payment to SGCS</t>
  </si>
  <si>
    <t>Temporary Loan</t>
  </si>
  <si>
    <t>Trade Receivables</t>
  </si>
  <si>
    <t>Saving A/C 8480039322 Com Bank</t>
  </si>
  <si>
    <t>Current A/C1480033357 Com Bank</t>
  </si>
  <si>
    <t>IFRS ADJUSTMENTS</t>
  </si>
  <si>
    <t>Total ASSETS</t>
  </si>
  <si>
    <t>LIABILITIES</t>
  </si>
  <si>
    <t>Non Current Liabilities</t>
  </si>
  <si>
    <t>Current Liabilies</t>
  </si>
  <si>
    <t>Payable Mgt Expenses</t>
  </si>
  <si>
    <t>Payable Monetoring Charges</t>
  </si>
  <si>
    <t>Payable To SGCS</t>
  </si>
  <si>
    <t>Payable  A/C</t>
  </si>
  <si>
    <t>P'ble Income Tax A/C</t>
  </si>
  <si>
    <t>Provision for Mgt Expenses</t>
  </si>
  <si>
    <t>Provision for Audit &amp; Tax fee</t>
  </si>
  <si>
    <t>Advance Interest income</t>
  </si>
  <si>
    <t>Customer/(Pre) Deposits</t>
  </si>
  <si>
    <t>Advance Commission Income</t>
  </si>
  <si>
    <t>Payable Dividend</t>
  </si>
  <si>
    <t>Total LIABILITIES</t>
  </si>
  <si>
    <t>Net Assets</t>
  </si>
  <si>
    <t>EQUITY</t>
  </si>
  <si>
    <t>Issued &amp; Paid Up Share Capital</t>
  </si>
  <si>
    <t>Current Year Earnings</t>
  </si>
  <si>
    <t>Total EQUITY</t>
  </si>
  <si>
    <t>Divident a/c</t>
  </si>
  <si>
    <t>AALIANZ INSURANCE</t>
  </si>
  <si>
    <t>01</t>
  </si>
  <si>
    <t>02</t>
  </si>
  <si>
    <t>03</t>
  </si>
  <si>
    <t>04</t>
  </si>
  <si>
    <t>GLOBE KNITTING (PVT) LTD IN/130356-TS</t>
  </si>
  <si>
    <t>PREMIUM</t>
  </si>
  <si>
    <t>COMMISSION</t>
  </si>
  <si>
    <t>GLOBE KNITTING (PVT) LTD  IN/132380-TS</t>
  </si>
  <si>
    <t>GLOBE KNITTING (PVT) LTD  IN/173415-TS</t>
  </si>
  <si>
    <t>GLOBE KNITTING (PVT) LTD  IN/170323-TS</t>
  </si>
  <si>
    <t>ASIAN ALLIANCE</t>
  </si>
  <si>
    <t>CEYLINCO INSURANCE PLC</t>
  </si>
  <si>
    <t>GLOBE  IN/175283-TS</t>
  </si>
  <si>
    <t>HNB ASSURANCE LTD</t>
  </si>
  <si>
    <t>GLOBE KNITTING   IN/98192-TS</t>
  </si>
  <si>
    <t>JANASHAKTHI INSURANCE PLC</t>
  </si>
  <si>
    <t>GLOBE KNITTING (PVT) LTD  IN/164091-TS</t>
  </si>
  <si>
    <t>MBSL INSURANCE COMPANY LIMITED</t>
  </si>
  <si>
    <t>SRI LANKA INSURANCE CORPORATION LTD</t>
  </si>
  <si>
    <t>UNION ASSURANCE LTD</t>
  </si>
  <si>
    <t>SGCS AHE/HO/2014/0001116</t>
  </si>
  <si>
    <t>SIB EN000/RN005</t>
  </si>
  <si>
    <t>SGCS  342980</t>
  </si>
  <si>
    <t>SGCS 342982</t>
  </si>
  <si>
    <t>ECO STATIONARY (PVT) LTD COIN0014D145129</t>
  </si>
  <si>
    <t>ECO STATIONARY (PVT) LTD COIN0014D145643</t>
  </si>
  <si>
    <t>ECO STATIONARY (PVT) LTD COIN0014D148336</t>
  </si>
  <si>
    <t>ECO STATIONARY (PVT) LTD COIN0014D146829</t>
  </si>
  <si>
    <t>ECO STATIONERY   COIN0014D153706</t>
  </si>
  <si>
    <t>ECO STATIONARY COIN0014DI53096</t>
  </si>
  <si>
    <t>MR.R.R.I.FONSEKA   CO2514D0005420</t>
  </si>
  <si>
    <t>DSI  GT001061/2014/001</t>
  </si>
  <si>
    <t>DSS  CO2514CGN0000015</t>
  </si>
  <si>
    <t>WERAPITIYA HYDRO POWER  CO25141FN0000409</t>
  </si>
  <si>
    <t>HNB</t>
  </si>
  <si>
    <t>DSS  DN/14/1/CLS/00002383</t>
  </si>
  <si>
    <t>DSS  DN/14/1/CLS/00002469</t>
  </si>
  <si>
    <t>DSI DN/14/1/CLS/00002401</t>
  </si>
  <si>
    <t>DSS  DN/14/1/CLS/00003165</t>
  </si>
  <si>
    <t>MRS.NALIKA PRIYANTHI GAMAGE</t>
  </si>
  <si>
    <t>SAMANALA DISTRIBUTORS  DN/14/1/CLS/00003253</t>
  </si>
  <si>
    <t>DSS    DN/14/1/CLS/00003181</t>
  </si>
  <si>
    <t>DSS  DN/14/1/CLS/00003096</t>
  </si>
  <si>
    <t>DSS  DN/14/1/CLS/00003497</t>
  </si>
  <si>
    <t>DSS  DN/14/1/CLS/00003232</t>
  </si>
  <si>
    <t>DSS  DN/14/1/CLS/00003257</t>
  </si>
  <si>
    <t>STC  DN/14/1/CLS/00003025</t>
  </si>
  <si>
    <t>ECO STATIONARY (PVT) LTD    DN/14/1/CLS/00001961</t>
  </si>
  <si>
    <t>STC-MR.W.A.U.N.DE.SILVA DN/14/1/CLS/00001906</t>
  </si>
  <si>
    <t>SENG DN/14/1/CLS/00002634</t>
  </si>
  <si>
    <t>SENG DN/14/1/CLS/00002632</t>
  </si>
  <si>
    <t>SENG DN/14/1/CLS/00002633</t>
  </si>
  <si>
    <t>MISS.PRIYANGA WIJESOORIYA  DN/14/1/CLS/00002751</t>
  </si>
  <si>
    <t>MR.R.NUGALIYADDA   DN/14/1/CLS/00002266</t>
  </si>
  <si>
    <t>DSI DN/14/1/CLS/00002384</t>
  </si>
  <si>
    <t>MISS.N.P.NUGALIYADDA   DN/14/1/CLS/00002559</t>
  </si>
  <si>
    <t>SIT DN/14/1/CLS/00003041</t>
  </si>
  <si>
    <t>SIT DN/14/1/CLS/00003035</t>
  </si>
  <si>
    <t>MR.M.P.SIRIWARDANE DN/14/1/CLS/00002287</t>
  </si>
  <si>
    <t>ECO STATIONARY (PVT) LTD  DN/14/1/CLS/00002458</t>
  </si>
  <si>
    <t>HTL DN/14/1/CLS/00003131</t>
  </si>
  <si>
    <t>HNB DN/14/1/CLS/00003370</t>
  </si>
  <si>
    <t>STC DN/14/1/CLS/00003023</t>
  </si>
  <si>
    <t>DSS DN/14/1/CLS/00003574</t>
  </si>
  <si>
    <t>MR A.L.K. SAMARASINGHE  DN/14/1/CLS/00002752</t>
  </si>
  <si>
    <t>MR.D.RANGITH HETTIARACHCHY  DN/14/1/CLS/00002711</t>
  </si>
  <si>
    <t>DSI  DN/14/1/CLS/00002857</t>
  </si>
  <si>
    <t>STC DN/14/1/CLS/ 00002776</t>
  </si>
  <si>
    <t>MR C,R,JAYASEKARA  DN/14/1/CLS/00002933</t>
  </si>
  <si>
    <t>MR.ROHAN BASNAYAKE DN/14/1/CLS/00003575</t>
  </si>
  <si>
    <t>MR.P.Y.B.GUNARATHNE DN/14/1/CLS/00002935</t>
  </si>
  <si>
    <t>STC   DN/14/1/CLS/00002547</t>
  </si>
  <si>
    <t>MR.R.NUGALIYADDA     DN/14/1/CLS/00002482</t>
  </si>
  <si>
    <t>DSS   DN/14/1/CLS/00002386</t>
  </si>
  <si>
    <t>DSS  DN/14/1/CLS/00002117</t>
  </si>
  <si>
    <t>DSS   DN/14/1/CLS/00002146</t>
  </si>
  <si>
    <t>DSS   DN/14/1/CLS/00002492</t>
  </si>
  <si>
    <t>MRS.H.A. HETTIARACHCHY DN/14/1/CLS/00002912</t>
  </si>
  <si>
    <t>MR.D.R.HETTIARACHCHY DN/14/1/CLS/00002911</t>
  </si>
  <si>
    <t>DSI DN/14/1/CLS/00002523</t>
  </si>
  <si>
    <t>DSS   DN/14/1/CLS/00002385</t>
  </si>
  <si>
    <t>DSS DN/14/1/CLS/00003052</t>
  </si>
  <si>
    <t>SRT DN/14/1/CLS/00002726</t>
  </si>
  <si>
    <t>DSS DN/14/1/CLS/00003166</t>
  </si>
  <si>
    <t>DSS  DN/14/1/CLS/00003254</t>
  </si>
  <si>
    <t>DSS  DN/14/1/CLS/00003102</t>
  </si>
  <si>
    <t>DSS  DN/14/1/CLS/00003498</t>
  </si>
  <si>
    <t>DSS  DN/14/1/CLS/00003180</t>
  </si>
  <si>
    <t>DSS  DN/14/1/CLS/00003094</t>
  </si>
  <si>
    <t>MR RATNALAL NUGALIYADDA  DN/14/1/CLS/00003560</t>
  </si>
  <si>
    <t>MS AYUSHIKA NUGALIYADDA  DN/14/1/CLS/00003558</t>
  </si>
  <si>
    <t>JANASHAKTHI</t>
  </si>
  <si>
    <t>SIB INV2014-510192</t>
  </si>
  <si>
    <t>MBSL</t>
  </si>
  <si>
    <t>MISS.U.J.UYANGODA DNHOF14017076</t>
  </si>
  <si>
    <t>ALTERNATE POWER SYSTEM (PVT) LTD DNHOF14015891</t>
  </si>
  <si>
    <t>MR. K.A.D.N.K. PERERA DNBHO13002243</t>
  </si>
  <si>
    <t>MR. D.R.A.U. SHANTHA DNBHO14004632</t>
  </si>
  <si>
    <t>MR. A.K.S SUMANAPALA DNHOF10067</t>
  </si>
  <si>
    <t>MR.S.R.J.N.SAMARAKOON DNHOF14014081</t>
  </si>
  <si>
    <t>MRS C LIYANAGE DNBHO14005471</t>
  </si>
  <si>
    <t>MR W G C PERIS DNBHO14005472</t>
  </si>
  <si>
    <t>MISS A M SEETHA DNBHO14006264</t>
  </si>
  <si>
    <t>MR U W R FERNANDO   DNBHO14006154</t>
  </si>
  <si>
    <t>MR T T H FERNANDO DNBHO14004926</t>
  </si>
  <si>
    <t>WHP DNBH014006602</t>
  </si>
  <si>
    <t>VASIRI CONSTRUCTION COMPANY  - DNBHO14006736</t>
  </si>
  <si>
    <t>MR.W.G.M.D.S. PERERA   - DNBHO14005672</t>
  </si>
  <si>
    <t>MRS.K.G. LIYANAGAMA - DNBHO14005665</t>
  </si>
  <si>
    <t>VASIRI CONSTRUCTION DNBHO14005782</t>
  </si>
  <si>
    <t>ICSL</t>
  </si>
  <si>
    <t>SIL D/2014/010/51/010745</t>
  </si>
  <si>
    <t>SIP D/2014/010/51/010742</t>
  </si>
  <si>
    <t>SRP  D/2014/010/51/011331</t>
  </si>
  <si>
    <t>UNION ASSUARANCE</t>
  </si>
  <si>
    <t>4 EVER SKIN NATURAL MN004000</t>
  </si>
  <si>
    <t>SEASCAPE LOGISTICS ME008216</t>
  </si>
  <si>
    <t>SEASCAPE LOGISTIC MR995154</t>
  </si>
  <si>
    <t>SEASCAPE LOGISTIC MR995155</t>
  </si>
  <si>
    <t>SIT  ME015207</t>
  </si>
  <si>
    <t>SIT CRFFC /14/000294</t>
  </si>
  <si>
    <t>SGCS MR014577</t>
  </si>
  <si>
    <t xml:space="preserve">Current Quarter     </t>
  </si>
  <si>
    <t xml:space="preserve">Preceding Quarter    </t>
  </si>
  <si>
    <t>Balance Sheet</t>
  </si>
  <si>
    <t>OCTOMBER  2014 through DECEMBER 2014</t>
  </si>
  <si>
    <t>July 2014 through September 2014</t>
  </si>
  <si>
    <t>As of March 2014</t>
  </si>
  <si>
    <t>DECEMBER</t>
  </si>
  <si>
    <t>April</t>
  </si>
  <si>
    <t>SEPTEMBER</t>
  </si>
  <si>
    <t>Interest Receivable</t>
  </si>
  <si>
    <t>Temporary Loan SGCS</t>
  </si>
  <si>
    <t>Payable Salary</t>
  </si>
  <si>
    <t>Prov for Audit,Tax,Profes fee</t>
  </si>
  <si>
    <t>Other P'ble A/C</t>
  </si>
  <si>
    <t xml:space="preserve">QUARTER </t>
  </si>
  <si>
    <t>E.g. "QR of XYZ Insurance Brokers for the Qtr ended 31st March 2020".</t>
  </si>
  <si>
    <t xml:space="preserve"> …………………                      …………………..                         …………………..                      ………………...</t>
  </si>
  <si>
    <t xml:space="preserve"> Finance Manager                  Principal Officer                        Director                                 Director  </t>
  </si>
  <si>
    <t xml:space="preserve">(State the name of                  (State the name of                       (State the name of                    (State the name of </t>
  </si>
  <si>
    <t xml:space="preserve">the insurance brokering            the insurance brokering                the insurance brokering             the insurance brokering </t>
  </si>
  <si>
    <t xml:space="preserve">company)                               company)                                    company)                                company)   </t>
  </si>
  <si>
    <t>We certify that the information of…………………………….. (name of the Insurance Brokering Company)  contained in the following forms below (1-5)  and forwarded from..................................... (the e-mail address of the Principal Officer)  to supervision@ircsl.gov.lk on ................................ (date) is true and accurate to the best of our knowledge.</t>
  </si>
  <si>
    <t>5.     Respective Notes</t>
  </si>
  <si>
    <t xml:space="preserve">Note 2 - Administrative Expenses </t>
  </si>
  <si>
    <t xml:space="preserve">Note 4 - Finance Expenses </t>
  </si>
  <si>
    <t xml:space="preserve">Note 5 - Other Expenses </t>
  </si>
  <si>
    <t>Note 6 - Long Term Investments</t>
  </si>
  <si>
    <t xml:space="preserve">Note 8 - Prepayments and Other Receivables </t>
  </si>
  <si>
    <t>Note 9 - Short Term Investments</t>
  </si>
  <si>
    <t>Note 10 - Other Current Assets</t>
  </si>
  <si>
    <t>Note 11 - Interest-bearing loans and borrowings</t>
  </si>
  <si>
    <t>Note 12 - Premium Payable</t>
  </si>
  <si>
    <t>Note 13 - Short term borrowings</t>
  </si>
  <si>
    <t>Note 14 - Related Party Transactions</t>
  </si>
  <si>
    <t>14.1 Statement of Income</t>
  </si>
  <si>
    <t>14.2 Statement of Financial Position</t>
  </si>
  <si>
    <t xml:space="preserve">       Selling &amp; Distribution Expenses including Agent Commission</t>
  </si>
  <si>
    <t xml:space="preserve">Note 3 -  Selling &amp; Distribution Expenses including Agent Commission </t>
  </si>
  <si>
    <t xml:space="preserve">NAME OF THE INSURANCE BROKER: </t>
  </si>
  <si>
    <t>Note 7 - Commission Receivable</t>
  </si>
  <si>
    <t>1. Name of Insurer</t>
  </si>
  <si>
    <t>Total Gross Commission Income (Local + Foreign) should agree with Total Commission Income recorded in the Statement of Income (Form 2).</t>
  </si>
  <si>
    <t>That ……………………. (state the name of insurance brokering company) has remitted/ not remitted the premium collected on behalf of an insurer, within two weeks of such collection (strikethrough if not applicable). Attached herewith an explanation for not remitting premium within such period (Ignore if not applicable).</t>
  </si>
  <si>
    <t xml:space="preserve">row/ column/ cell.  [If the value pertaining to particular line item is zero please input the value "0"]. </t>
  </si>
  <si>
    <r>
      <t>then same should be submitted on or before 15th May</t>
    </r>
    <r>
      <rPr>
        <sz val="10"/>
        <color rgb="FFFF0000"/>
        <rFont val="Tahoma"/>
        <family val="2"/>
        <charset val="204"/>
      </rPr>
      <t xml:space="preserve"> </t>
    </r>
    <r>
      <rPr>
        <sz val="10"/>
        <rFont val="Tahoma"/>
        <family val="2"/>
      </rPr>
      <t>of the said year.</t>
    </r>
  </si>
  <si>
    <t xml:space="preserve">(Name of the signatory )          (Name of the signatory )               (Name of the signatory )            (Name of the signatory )            </t>
  </si>
  <si>
    <t>That ……………………. (state the name of insurance brokering company) collects/does not collect premium on behalf of insurers, hence maintain/ does not maintain an “Insurance Brokering Account” (strikethrough if not applicable).</t>
  </si>
  <si>
    <t>If maintaining a brokering account,</t>
  </si>
  <si>
    <t>That ……………………. (state the name of insurance brokering company) has deposited all moneys received in connection with a contract of insurance into “Insurance Brokering Account” and maintained the said account with a licensed commercial bank. Details of the brokering account/s are as follows;</t>
  </si>
  <si>
    <t>Name of the Bank                            Account Number</t>
  </si>
  <si>
    <t>…………………………….                      ……………………..</t>
  </si>
  <si>
    <t>i</t>
  </si>
  <si>
    <t>ii</t>
  </si>
  <si>
    <t>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</si>
</sst>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8" formatCode="&quot;$&quot;#,##0.00_);[Red]\(&quot;$&quot;#,##0.00\)"/>
    <numFmt numFmtId="41" formatCode="_(* #,##0_);_(* \(#,##0\);_(* &quot;-&quot;_);_(@_)"/>
    <numFmt numFmtId="43" formatCode="_(* #,##0.00_);_(* \(#,##0.00\);_(* &quot;-&quot;??_);_(@_)"/>
    <numFmt numFmtId="164" formatCode="&quot;$&quot;#,##0.00;[Red]\-&quot;$&quot;#,##0.00"/>
    <numFmt numFmtId="165" formatCode="_-* #,##0.00_-;\-* #,##0.00_-;_-* &quot;-&quot;??_-;_-@_-"/>
    <numFmt numFmtId="166" formatCode="_(* #,##0_);_(* \(#,##0\);_(* &quot;-&quot;??_);_(@_)"/>
    <numFmt numFmtId="167" formatCode="#,##0;\(#,##0\);&quot;-   &quot;"/>
    <numFmt numFmtId="168" formatCode="#,##0;\(#,##0\);&quot;-     &quot;"/>
    <numFmt numFmtId="169" formatCode="[$-F800]dddd\,\ mmmm\ dd\,\ yyyy"/>
    <numFmt numFmtId="170" formatCode="&quot;$&quot;#,##0.00;[Red]&quot;$&quot;#,##0.00"/>
  </numFmts>
  <fonts count="57" x14ac:knownFonts="1">
    <font>
      <sz val="10"/>
      <name val="Arial"/>
    </font>
    <font>
      <sz val="11"/>
      <color theme="1"/>
      <name val="Calibri"/>
      <family val="2"/>
      <scheme val="minor"/>
    </font>
    <font>
      <sz val="11"/>
      <color theme="1"/>
      <name val="Calibri"/>
      <family val="2"/>
      <scheme val="minor"/>
    </font>
    <font>
      <sz val="11"/>
      <color indexed="8"/>
      <name val="Calibri"/>
      <family val="2"/>
    </font>
    <font>
      <sz val="10"/>
      <name val="Arial"/>
      <family val="2"/>
    </font>
    <font>
      <sz val="8"/>
      <name val="Arial"/>
      <family val="2"/>
    </font>
    <font>
      <sz val="10"/>
      <name val="Book Antiqua"/>
      <family val="1"/>
    </font>
    <font>
      <b/>
      <sz val="10"/>
      <name val="Book Antiqua"/>
      <family val="1"/>
    </font>
    <font>
      <sz val="10"/>
      <name val="Arial"/>
      <family val="2"/>
    </font>
    <font>
      <b/>
      <u/>
      <sz val="10"/>
      <name val="Book Antiqua"/>
      <family val="1"/>
    </font>
    <font>
      <b/>
      <sz val="10"/>
      <name val="Arial"/>
      <family val="2"/>
    </font>
    <font>
      <sz val="9"/>
      <name val="Arial"/>
      <family val="2"/>
    </font>
    <font>
      <b/>
      <sz val="10"/>
      <color indexed="16"/>
      <name val="Times New Roman"/>
      <family val="1"/>
    </font>
    <font>
      <b/>
      <sz val="8"/>
      <color indexed="16"/>
      <name val="Times New Roman"/>
      <family val="1"/>
    </font>
    <font>
      <i/>
      <sz val="9"/>
      <name val="Times New Roman"/>
      <family val="1"/>
    </font>
    <font>
      <i/>
      <sz val="8"/>
      <name val="Times New Roman"/>
      <family val="1"/>
    </font>
    <font>
      <b/>
      <sz val="16"/>
      <color indexed="16"/>
      <name val="Times New Roman"/>
      <family val="1"/>
    </font>
    <font>
      <b/>
      <sz val="9"/>
      <color indexed="16"/>
      <name val="Times New Roman"/>
      <family val="1"/>
    </font>
    <font>
      <b/>
      <sz val="10"/>
      <color indexed="9"/>
      <name val="Times New Roman"/>
      <family val="1"/>
    </font>
    <font>
      <b/>
      <sz val="10"/>
      <name val="Times New Roman"/>
      <family val="1"/>
    </font>
    <font>
      <sz val="8"/>
      <color indexed="56"/>
      <name val="Arial"/>
      <family val="2"/>
    </font>
    <font>
      <b/>
      <sz val="12"/>
      <name val="Arial"/>
      <family val="2"/>
    </font>
    <font>
      <sz val="10"/>
      <name val="Tahoma"/>
      <family val="2"/>
    </font>
    <font>
      <b/>
      <sz val="10"/>
      <name val="Tahoma"/>
      <family val="2"/>
    </font>
    <font>
      <i/>
      <sz val="10"/>
      <name val="Tahoma"/>
      <family val="2"/>
    </font>
    <font>
      <b/>
      <u/>
      <sz val="10"/>
      <name val="Tahoma"/>
      <family val="2"/>
    </font>
    <font>
      <u/>
      <sz val="10"/>
      <name val="Tahoma"/>
      <family val="2"/>
    </font>
    <font>
      <b/>
      <i/>
      <sz val="10"/>
      <name val="Tahoma"/>
      <family val="2"/>
    </font>
    <font>
      <vertAlign val="superscript"/>
      <sz val="10"/>
      <name val="Tahoma"/>
      <family val="2"/>
    </font>
    <font>
      <sz val="11"/>
      <color theme="1"/>
      <name val="Calibri"/>
      <family val="2"/>
      <scheme val="minor"/>
    </font>
    <font>
      <sz val="10"/>
      <name val="Calibri"/>
      <family val="2"/>
      <scheme val="minor"/>
    </font>
    <font>
      <b/>
      <u/>
      <sz val="10"/>
      <name val="Calibri"/>
      <family val="2"/>
      <scheme val="minor"/>
    </font>
    <font>
      <b/>
      <sz val="10"/>
      <name val="Calibri"/>
      <family val="2"/>
      <scheme val="minor"/>
    </font>
    <font>
      <sz val="11"/>
      <name val="Calibri"/>
      <family val="2"/>
      <scheme val="minor"/>
    </font>
    <font>
      <b/>
      <sz val="10"/>
      <color rgb="FFFF0000"/>
      <name val="Times New Roman"/>
      <family val="1"/>
    </font>
    <font>
      <b/>
      <sz val="10"/>
      <color theme="0"/>
      <name val="Times New Roman"/>
      <family val="1"/>
    </font>
    <font>
      <b/>
      <sz val="12"/>
      <name val="Calibri"/>
      <family val="2"/>
      <scheme val="minor"/>
    </font>
    <font>
      <b/>
      <sz val="11"/>
      <name val="Calibri"/>
      <family val="2"/>
      <scheme val="minor"/>
    </font>
    <font>
      <b/>
      <sz val="10"/>
      <color theme="1"/>
      <name val="Tahoma"/>
      <family val="2"/>
    </font>
    <font>
      <sz val="10"/>
      <color rgb="FFFF0000"/>
      <name val="Tahoma"/>
      <family val="2"/>
    </font>
    <font>
      <sz val="11"/>
      <name val="Tahoma"/>
      <family val="2"/>
    </font>
    <font>
      <b/>
      <sz val="11"/>
      <color theme="1"/>
      <name val="Tahoma"/>
      <family val="2"/>
    </font>
    <font>
      <sz val="10"/>
      <color theme="1"/>
      <name val="Tahoma"/>
      <family val="2"/>
    </font>
    <font>
      <b/>
      <sz val="10"/>
      <color rgb="FF000000"/>
      <name val="Tahoma"/>
      <family val="2"/>
    </font>
    <font>
      <b/>
      <u/>
      <sz val="11"/>
      <name val="Tahoma"/>
      <family val="2"/>
    </font>
    <font>
      <sz val="10"/>
      <name val="Arial"/>
      <family val="2"/>
      <charset val="204"/>
    </font>
    <font>
      <sz val="10"/>
      <color rgb="FFFF0066"/>
      <name val="Tahoma"/>
      <family val="2"/>
    </font>
    <font>
      <sz val="10"/>
      <name val="Tahoma"/>
      <family val="2"/>
      <charset val="204"/>
    </font>
    <font>
      <sz val="10"/>
      <color rgb="FFFF0066"/>
      <name val="Arial"/>
      <family val="2"/>
      <charset val="204"/>
    </font>
    <font>
      <b/>
      <sz val="10"/>
      <name val="Tahoma"/>
      <family val="2"/>
      <charset val="204"/>
    </font>
    <font>
      <b/>
      <sz val="10"/>
      <color rgb="FFFF0066"/>
      <name val="Tahoma"/>
      <family val="2"/>
    </font>
    <font>
      <b/>
      <u/>
      <sz val="11"/>
      <color theme="1"/>
      <name val="Tahoma"/>
      <family val="2"/>
    </font>
    <font>
      <sz val="10"/>
      <color theme="1"/>
      <name val="Tahoma"/>
      <family val="2"/>
      <charset val="204"/>
    </font>
    <font>
      <i/>
      <sz val="9"/>
      <name val="Tahoma"/>
      <family val="2"/>
    </font>
    <font>
      <u/>
      <sz val="10"/>
      <color theme="10"/>
      <name val="Arial"/>
      <family val="2"/>
    </font>
    <font>
      <sz val="10"/>
      <color rgb="FFFF0000"/>
      <name val="Tahoma"/>
      <family val="2"/>
      <charset val="204"/>
    </font>
    <font>
      <b/>
      <sz val="10"/>
      <color rgb="FFFF0000"/>
      <name val="Tahoma"/>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8"/>
        <bgColor indexed="64"/>
      </patternFill>
    </fill>
    <fill>
      <patternFill patternType="solid">
        <fgColor rgb="FFFFFF00"/>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rgb="FFFFC000"/>
        <bgColor indexed="64"/>
      </patternFill>
    </fill>
    <fill>
      <patternFill patternType="solid">
        <fgColor rgb="FF00B050"/>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CCFF99"/>
        <bgColor indexed="64"/>
      </patternFill>
    </fill>
  </fills>
  <borders count="46">
    <border>
      <left/>
      <right/>
      <top/>
      <bottom/>
      <diagonal/>
    </border>
    <border>
      <left/>
      <right style="double">
        <color indexed="64"/>
      </right>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2">
    <xf numFmtId="0" fontId="0" fillId="0" borderId="0"/>
    <xf numFmtId="43" fontId="4" fillId="0" borderId="0" applyFont="0" applyFill="0" applyBorder="0" applyAlignment="0" applyProtection="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0" fontId="8" fillId="0" borderId="0"/>
    <xf numFmtId="0" fontId="8" fillId="0" borderId="0"/>
    <xf numFmtId="43" fontId="3" fillId="0" borderId="0" applyFont="0" applyFill="0" applyBorder="0" applyAlignment="0" applyProtection="0"/>
    <xf numFmtId="0" fontId="2" fillId="0" borderId="0"/>
    <xf numFmtId="9" fontId="45" fillId="0" borderId="0" applyFont="0" applyFill="0" applyBorder="0" applyAlignment="0" applyProtection="0"/>
    <xf numFmtId="0" fontId="54" fillId="0" borderId="0" applyNumberFormat="0" applyFill="0" applyBorder="0" applyAlignment="0" applyProtection="0"/>
  </cellStyleXfs>
  <cellXfs count="580">
    <xf numFmtId="0" fontId="0" fillId="0" borderId="0" xfId="0"/>
    <xf numFmtId="0" fontId="6" fillId="0" borderId="0" xfId="0" applyFont="1"/>
    <xf numFmtId="41" fontId="6" fillId="0" borderId="0" xfId="0" applyNumberFormat="1" applyFont="1" applyBorder="1"/>
    <xf numFmtId="43" fontId="6" fillId="0" borderId="0" xfId="1" applyFont="1"/>
    <xf numFmtId="3" fontId="7" fillId="0" borderId="0" xfId="0" applyNumberFormat="1" applyFont="1" applyBorder="1"/>
    <xf numFmtId="0" fontId="11" fillId="0" borderId="0" xfId="0" applyFont="1"/>
    <xf numFmtId="0" fontId="0" fillId="0" borderId="0" xfId="0" applyFill="1"/>
    <xf numFmtId="0" fontId="0" fillId="0" borderId="0" xfId="0" applyFill="1" applyBorder="1"/>
    <xf numFmtId="8" fontId="11" fillId="0" borderId="0" xfId="0" applyNumberFormat="1" applyFont="1" applyFill="1" applyBorder="1"/>
    <xf numFmtId="165" fontId="0" fillId="0" borderId="0" xfId="0" applyNumberFormat="1" applyFill="1"/>
    <xf numFmtId="8" fontId="11" fillId="0" borderId="0" xfId="0" applyNumberFormat="1" applyFont="1"/>
    <xf numFmtId="43" fontId="0" fillId="0" borderId="0" xfId="1" applyFont="1" applyFill="1" applyAlignment="1">
      <alignment vertical="center"/>
    </xf>
    <xf numFmtId="0" fontId="5" fillId="2" borderId="0" xfId="0" applyFont="1" applyFill="1" applyBorder="1"/>
    <xf numFmtId="0" fontId="0" fillId="2" borderId="0" xfId="0" applyFill="1" applyBorder="1"/>
    <xf numFmtId="0" fontId="5" fillId="0" borderId="0" xfId="0" applyFont="1"/>
    <xf numFmtId="0" fontId="5" fillId="0" borderId="1" xfId="0" applyFont="1" applyBorder="1"/>
    <xf numFmtId="0" fontId="5" fillId="0" borderId="0" xfId="0" applyFont="1" applyBorder="1"/>
    <xf numFmtId="0" fontId="5" fillId="3" borderId="0" xfId="0" applyFont="1" applyFill="1"/>
    <xf numFmtId="0" fontId="30" fillId="0" borderId="0" xfId="0" applyFont="1"/>
    <xf numFmtId="0" fontId="5" fillId="2" borderId="0" xfId="0" applyFont="1" applyFill="1" applyBorder="1" applyAlignment="1">
      <alignment horizontal="left"/>
    </xf>
    <xf numFmtId="49" fontId="12" fillId="3" borderId="2" xfId="0" applyNumberFormat="1" applyFont="1" applyFill="1" applyBorder="1" applyAlignment="1">
      <alignment horizontal="left"/>
    </xf>
    <xf numFmtId="0" fontId="12" fillId="3" borderId="2" xfId="0" applyFont="1" applyFill="1" applyBorder="1" applyAlignment="1">
      <alignment horizontal="left"/>
    </xf>
    <xf numFmtId="0" fontId="5" fillId="3" borderId="2" xfId="0" applyFont="1" applyFill="1" applyBorder="1"/>
    <xf numFmtId="0" fontId="12" fillId="3" borderId="2" xfId="0" applyFont="1" applyFill="1" applyBorder="1" applyAlignment="1">
      <alignment horizontal="center"/>
    </xf>
    <xf numFmtId="0" fontId="13" fillId="3" borderId="3" xfId="0" applyFont="1" applyFill="1" applyBorder="1" applyAlignment="1">
      <alignment horizontal="right"/>
    </xf>
    <xf numFmtId="49" fontId="14" fillId="3" borderId="0" xfId="0" applyNumberFormat="1" applyFont="1" applyFill="1" applyAlignment="1">
      <alignment horizontal="left"/>
    </xf>
    <xf numFmtId="0" fontId="14" fillId="3" borderId="0" xfId="0" applyFont="1" applyFill="1" applyAlignment="1">
      <alignment horizontal="left"/>
    </xf>
    <xf numFmtId="0" fontId="14" fillId="3" borderId="0" xfId="0" applyFont="1" applyFill="1" applyAlignment="1">
      <alignment horizontal="center"/>
    </xf>
    <xf numFmtId="0" fontId="15" fillId="3" borderId="1" xfId="0" applyFont="1" applyFill="1" applyBorder="1" applyAlignment="1">
      <alignment horizontal="right"/>
    </xf>
    <xf numFmtId="49" fontId="16" fillId="3" borderId="0" xfId="0" applyNumberFormat="1" applyFont="1" applyFill="1" applyAlignment="1">
      <alignment horizontal="left"/>
    </xf>
    <xf numFmtId="0" fontId="16" fillId="3" borderId="0" xfId="0" applyFont="1" applyFill="1" applyAlignment="1">
      <alignment horizontal="left"/>
    </xf>
    <xf numFmtId="0" fontId="0" fillId="3" borderId="0" xfId="0" applyFill="1"/>
    <xf numFmtId="0" fontId="16" fillId="3" borderId="0" xfId="0" applyFont="1" applyFill="1" applyAlignment="1">
      <alignment horizontal="center"/>
    </xf>
    <xf numFmtId="0" fontId="0" fillId="3" borderId="1" xfId="0" applyFill="1" applyBorder="1"/>
    <xf numFmtId="49" fontId="17" fillId="3" borderId="0" xfId="0" applyNumberFormat="1" applyFont="1" applyFill="1" applyAlignment="1">
      <alignment horizontal="left"/>
    </xf>
    <xf numFmtId="0" fontId="17" fillId="3" borderId="0" xfId="0" applyFont="1" applyFill="1" applyAlignment="1">
      <alignment horizontal="left"/>
    </xf>
    <xf numFmtId="0" fontId="17" fillId="3" borderId="0" xfId="0" applyFont="1" applyFill="1" applyAlignment="1">
      <alignment horizontal="center"/>
    </xf>
    <xf numFmtId="0" fontId="5" fillId="3" borderId="1" xfId="0" applyFont="1" applyFill="1" applyBorder="1"/>
    <xf numFmtId="0" fontId="5" fillId="3" borderId="0" xfId="0" applyFont="1" applyFill="1" applyAlignment="1">
      <alignment horizontal="left"/>
    </xf>
    <xf numFmtId="0" fontId="10" fillId="2" borderId="1" xfId="0" applyFont="1" applyFill="1" applyBorder="1" applyAlignment="1">
      <alignment horizontal="center"/>
    </xf>
    <xf numFmtId="49" fontId="18" fillId="4" borderId="4" xfId="0" applyNumberFormat="1" applyFont="1" applyFill="1" applyBorder="1" applyAlignment="1">
      <alignment horizontal="center"/>
    </xf>
    <xf numFmtId="49" fontId="18" fillId="4" borderId="5" xfId="0" applyNumberFormat="1" applyFont="1" applyFill="1" applyBorder="1" applyAlignment="1">
      <alignment horizontal="center"/>
    </xf>
    <xf numFmtId="0" fontId="18" fillId="4" borderId="5" xfId="0" applyFont="1" applyFill="1" applyBorder="1" applyAlignment="1">
      <alignment horizontal="center"/>
    </xf>
    <xf numFmtId="0" fontId="18" fillId="4" borderId="6" xfId="0" applyFont="1" applyFill="1" applyBorder="1" applyAlignment="1">
      <alignment horizontal="center"/>
    </xf>
    <xf numFmtId="0" fontId="10" fillId="0" borderId="0" xfId="0" applyFont="1" applyAlignment="1">
      <alignment horizontal="center"/>
    </xf>
    <xf numFmtId="49" fontId="11" fillId="0" borderId="0" xfId="0" applyNumberFormat="1" applyFont="1"/>
    <xf numFmtId="8" fontId="0" fillId="0" borderId="0" xfId="0" applyNumberFormat="1"/>
    <xf numFmtId="0" fontId="5" fillId="0" borderId="0" xfId="0" applyFont="1" applyAlignment="1">
      <alignment horizontal="left"/>
    </xf>
    <xf numFmtId="0" fontId="19" fillId="2" borderId="7" xfId="0" applyFont="1" applyFill="1" applyBorder="1" applyAlignment="1">
      <alignment horizontal="center"/>
    </xf>
    <xf numFmtId="0" fontId="19" fillId="0" borderId="0" xfId="0" applyFont="1" applyAlignment="1">
      <alignment horizontal="center"/>
    </xf>
    <xf numFmtId="0" fontId="5" fillId="5" borderId="0" xfId="0" applyFont="1" applyFill="1" applyBorder="1" applyAlignment="1">
      <alignment horizontal="left"/>
    </xf>
    <xf numFmtId="0" fontId="12" fillId="5" borderId="2" xfId="0" applyFont="1" applyFill="1" applyBorder="1" applyAlignment="1">
      <alignment horizontal="left"/>
    </xf>
    <xf numFmtId="0" fontId="14" fillId="5" borderId="0" xfId="0" applyFont="1" applyFill="1" applyAlignment="1">
      <alignment horizontal="left"/>
    </xf>
    <xf numFmtId="0" fontId="16" fillId="5" borderId="0" xfId="0" applyFont="1" applyFill="1" applyAlignment="1">
      <alignment horizontal="left"/>
    </xf>
    <xf numFmtId="0" fontId="17" fillId="5" borderId="0" xfId="0" applyFont="1" applyFill="1" applyAlignment="1">
      <alignment horizontal="left"/>
    </xf>
    <xf numFmtId="0" fontId="5" fillId="5" borderId="0" xfId="0" applyFont="1" applyFill="1" applyAlignment="1">
      <alignment horizontal="left"/>
    </xf>
    <xf numFmtId="0" fontId="18" fillId="5" borderId="5" xfId="0" applyFont="1" applyFill="1" applyBorder="1" applyAlignment="1">
      <alignment horizontal="center"/>
    </xf>
    <xf numFmtId="0" fontId="11" fillId="5" borderId="0" xfId="0" applyFont="1" applyFill="1"/>
    <xf numFmtId="8" fontId="11" fillId="5" borderId="0" xfId="0" applyNumberFormat="1" applyFont="1" applyFill="1"/>
    <xf numFmtId="0" fontId="0" fillId="5" borderId="0" xfId="0" applyFill="1"/>
    <xf numFmtId="8" fontId="0" fillId="5" borderId="0" xfId="0" applyNumberFormat="1" applyFill="1"/>
    <xf numFmtId="0" fontId="5" fillId="5" borderId="0" xfId="0" applyFont="1" applyFill="1" applyBorder="1"/>
    <xf numFmtId="0" fontId="5" fillId="5" borderId="2" xfId="0" applyFont="1" applyFill="1" applyBorder="1"/>
    <xf numFmtId="0" fontId="5" fillId="5" borderId="0" xfId="0" applyFont="1" applyFill="1"/>
    <xf numFmtId="49" fontId="11" fillId="5" borderId="0" xfId="0" applyNumberFormat="1" applyFont="1" applyFill="1"/>
    <xf numFmtId="0" fontId="30" fillId="0" borderId="0" xfId="0" applyFont="1" applyBorder="1"/>
    <xf numFmtId="3" fontId="30" fillId="0" borderId="0" xfId="0" applyNumberFormat="1" applyFont="1" applyBorder="1"/>
    <xf numFmtId="3" fontId="30" fillId="0" borderId="0" xfId="0" applyNumberFormat="1" applyFont="1"/>
    <xf numFmtId="43" fontId="30" fillId="0" borderId="0" xfId="1" applyFont="1"/>
    <xf numFmtId="0" fontId="6" fillId="0" borderId="8" xfId="0" applyFont="1" applyBorder="1"/>
    <xf numFmtId="0" fontId="6" fillId="0" borderId="9" xfId="0" applyFont="1" applyBorder="1"/>
    <xf numFmtId="0" fontId="9" fillId="0" borderId="9" xfId="0" applyFont="1" applyBorder="1"/>
    <xf numFmtId="0" fontId="6" fillId="0" borderId="10" xfId="0" applyFont="1" applyBorder="1"/>
    <xf numFmtId="166" fontId="6" fillId="0" borderId="11" xfId="1" applyNumberFormat="1" applyFont="1" applyBorder="1"/>
    <xf numFmtId="166" fontId="6" fillId="0" borderId="12" xfId="1" applyNumberFormat="1" applyFont="1" applyBorder="1"/>
    <xf numFmtId="166" fontId="7" fillId="0" borderId="13" xfId="1" applyNumberFormat="1" applyFont="1" applyBorder="1" applyAlignment="1">
      <alignment horizontal="center"/>
    </xf>
    <xf numFmtId="0" fontId="30" fillId="0" borderId="8" xfId="0" applyFont="1" applyBorder="1"/>
    <xf numFmtId="0" fontId="30" fillId="0" borderId="9" xfId="0" applyFont="1" applyBorder="1"/>
    <xf numFmtId="0" fontId="31" fillId="0" borderId="9" xfId="0" applyFont="1" applyBorder="1"/>
    <xf numFmtId="0" fontId="30" fillId="0" borderId="10" xfId="0" applyFont="1" applyBorder="1"/>
    <xf numFmtId="3" fontId="32" fillId="0" borderId="13" xfId="0" applyNumberFormat="1" applyFont="1" applyBorder="1" applyAlignment="1">
      <alignment horizontal="center"/>
    </xf>
    <xf numFmtId="3" fontId="33" fillId="0" borderId="11" xfId="0" applyNumberFormat="1" applyFont="1" applyBorder="1" applyAlignment="1">
      <alignment horizontal="right"/>
    </xf>
    <xf numFmtId="166" fontId="33" fillId="0" borderId="11" xfId="0" applyNumberFormat="1" applyFont="1" applyBorder="1" applyAlignment="1">
      <alignment horizontal="right"/>
    </xf>
    <xf numFmtId="167" fontId="33" fillId="0" borderId="12" xfId="0" applyNumberFormat="1" applyFont="1" applyBorder="1" applyAlignment="1">
      <alignment horizontal="right"/>
    </xf>
    <xf numFmtId="8" fontId="11" fillId="0" borderId="0" xfId="0" applyNumberFormat="1" applyFont="1" applyFill="1"/>
    <xf numFmtId="0" fontId="5" fillId="0" borderId="0" xfId="0" applyFont="1" applyFill="1"/>
    <xf numFmtId="49" fontId="11" fillId="0" borderId="0" xfId="0" applyNumberFormat="1" applyFont="1" applyFill="1" applyBorder="1" applyAlignment="1">
      <alignment vertical="top"/>
    </xf>
    <xf numFmtId="164" fontId="11" fillId="0" borderId="0" xfId="0" applyNumberFormat="1" applyFont="1"/>
    <xf numFmtId="0" fontId="5" fillId="6" borderId="0" xfId="0" applyFont="1" applyFill="1"/>
    <xf numFmtId="164" fontId="11" fillId="6" borderId="0" xfId="0" applyNumberFormat="1" applyFont="1" applyFill="1"/>
    <xf numFmtId="0" fontId="11" fillId="0" borderId="0" xfId="0" applyFont="1" applyFill="1"/>
    <xf numFmtId="8" fontId="0" fillId="0" borderId="0" xfId="0" applyNumberFormat="1" applyFill="1"/>
    <xf numFmtId="8" fontId="11" fillId="0" borderId="0" xfId="0" applyNumberFormat="1" applyFont="1" applyFill="1" applyAlignment="1">
      <alignment horizontal="right" vertical="top"/>
    </xf>
    <xf numFmtId="49" fontId="11" fillId="0" borderId="0" xfId="0" applyNumberFormat="1" applyFont="1" applyFill="1" applyAlignment="1">
      <alignment horizontal="right" vertical="top"/>
    </xf>
    <xf numFmtId="0" fontId="20" fillId="0" borderId="5" xfId="0" applyFont="1" applyFill="1" applyBorder="1"/>
    <xf numFmtId="0" fontId="0" fillId="0" borderId="0" xfId="0" applyBorder="1"/>
    <xf numFmtId="49" fontId="11" fillId="0" borderId="0" xfId="0" applyNumberFormat="1" applyFont="1" applyFill="1" applyBorder="1" applyAlignment="1">
      <alignment horizontal="left" vertical="top"/>
    </xf>
    <xf numFmtId="0" fontId="20" fillId="0" borderId="0" xfId="0" applyFont="1" applyFill="1" applyBorder="1" applyAlignment="1">
      <alignment horizontal="right"/>
    </xf>
    <xf numFmtId="170" fontId="0" fillId="0" borderId="0" xfId="0" applyNumberFormat="1"/>
    <xf numFmtId="164" fontId="5" fillId="0" borderId="0" xfId="0" applyNumberFormat="1" applyFont="1"/>
    <xf numFmtId="0" fontId="11" fillId="0" borderId="0" xfId="0" applyFont="1" applyAlignment="1">
      <alignment vertical="top" wrapText="1"/>
    </xf>
    <xf numFmtId="0" fontId="20" fillId="0" borderId="0" xfId="0" applyFont="1" applyFill="1" applyBorder="1"/>
    <xf numFmtId="49" fontId="20" fillId="0" borderId="0" xfId="0" applyNumberFormat="1" applyFont="1" applyFill="1" applyBorder="1"/>
    <xf numFmtId="0" fontId="5" fillId="0" borderId="0" xfId="0" applyFont="1" applyFill="1" applyBorder="1"/>
    <xf numFmtId="0" fontId="11" fillId="0" borderId="0" xfId="0" applyFont="1" applyFill="1" applyAlignment="1">
      <alignment vertical="top" wrapText="1"/>
    </xf>
    <xf numFmtId="165" fontId="11" fillId="0" borderId="0" xfId="0" applyNumberFormat="1" applyFont="1" applyAlignment="1">
      <alignment horizontal="center" vertical="top" wrapText="1"/>
    </xf>
    <xf numFmtId="165" fontId="11" fillId="0" borderId="0" xfId="0" applyNumberFormat="1" applyFont="1" applyFill="1" applyAlignment="1">
      <alignment horizontal="right" vertical="top"/>
    </xf>
    <xf numFmtId="165" fontId="11" fillId="0" borderId="0" xfId="0" applyNumberFormat="1" applyFont="1" applyAlignment="1">
      <alignment vertical="top" wrapText="1"/>
    </xf>
    <xf numFmtId="165" fontId="11" fillId="7" borderId="0" xfId="0" applyNumberFormat="1" applyFont="1" applyFill="1" applyAlignment="1">
      <alignment vertical="top" wrapText="1"/>
    </xf>
    <xf numFmtId="165" fontId="11" fillId="7" borderId="0" xfId="0" applyNumberFormat="1" applyFont="1" applyFill="1" applyAlignment="1">
      <alignment horizontal="right" vertical="top"/>
    </xf>
    <xf numFmtId="165" fontId="11" fillId="0" borderId="0" xfId="0" applyNumberFormat="1" applyFont="1" applyFill="1" applyAlignment="1">
      <alignment vertical="top" wrapText="1"/>
    </xf>
    <xf numFmtId="165" fontId="11" fillId="5" borderId="0" xfId="0" applyNumberFormat="1" applyFont="1" applyFill="1" applyAlignment="1">
      <alignment horizontal="right" vertical="top"/>
    </xf>
    <xf numFmtId="165" fontId="0" fillId="7" borderId="0" xfId="0" applyNumberFormat="1" applyFill="1" applyBorder="1"/>
    <xf numFmtId="165" fontId="0" fillId="7" borderId="0" xfId="0" applyNumberFormat="1" applyFill="1"/>
    <xf numFmtId="165" fontId="0" fillId="0" borderId="0" xfId="0" applyNumberFormat="1" applyBorder="1"/>
    <xf numFmtId="165" fontId="0" fillId="0" borderId="0" xfId="0" applyNumberFormat="1" applyFill="1" applyBorder="1"/>
    <xf numFmtId="165" fontId="5" fillId="0" borderId="0" xfId="0" applyNumberFormat="1" applyFont="1" applyBorder="1"/>
    <xf numFmtId="165" fontId="20" fillId="0" borderId="0" xfId="0" applyNumberFormat="1" applyFont="1" applyFill="1" applyBorder="1"/>
    <xf numFmtId="165" fontId="11" fillId="0" borderId="0" xfId="0" applyNumberFormat="1" applyFont="1" applyFill="1" applyBorder="1" applyAlignment="1">
      <alignment horizontal="left" vertical="top"/>
    </xf>
    <xf numFmtId="165" fontId="5" fillId="0" borderId="0" xfId="0" applyNumberFormat="1" applyFont="1" applyFill="1" applyBorder="1"/>
    <xf numFmtId="165" fontId="20" fillId="0" borderId="0" xfId="0" applyNumberFormat="1" applyFont="1" applyFill="1" applyBorder="1" applyAlignment="1">
      <alignment horizontal="right"/>
    </xf>
    <xf numFmtId="165" fontId="20" fillId="0" borderId="5" xfId="0" applyNumberFormat="1" applyFont="1" applyFill="1" applyBorder="1"/>
    <xf numFmtId="49" fontId="11" fillId="8" borderId="0" xfId="0" applyNumberFormat="1" applyFont="1" applyFill="1" applyBorder="1" applyAlignment="1">
      <alignment horizontal="left" vertical="top"/>
    </xf>
    <xf numFmtId="165" fontId="0" fillId="0" borderId="0" xfId="0" applyNumberFormat="1"/>
    <xf numFmtId="165" fontId="0" fillId="0" borderId="14" xfId="0" applyNumberFormat="1" applyBorder="1"/>
    <xf numFmtId="0" fontId="11" fillId="0" borderId="0" xfId="0" applyFont="1" applyBorder="1" applyAlignment="1">
      <alignment vertical="top" wrapText="1"/>
    </xf>
    <xf numFmtId="0" fontId="11" fillId="0" borderId="0" xfId="0" applyFont="1" applyFill="1" applyBorder="1" applyAlignment="1">
      <alignment vertical="top" wrapText="1"/>
    </xf>
    <xf numFmtId="8" fontId="11" fillId="0" borderId="0" xfId="0" applyNumberFormat="1" applyFont="1" applyFill="1" applyBorder="1" applyAlignment="1">
      <alignment horizontal="left" vertical="top"/>
    </xf>
    <xf numFmtId="0" fontId="10" fillId="0" borderId="0" xfId="0" applyFont="1" applyFill="1" applyBorder="1"/>
    <xf numFmtId="0" fontId="10" fillId="0" borderId="0" xfId="0" applyFont="1" applyBorder="1"/>
    <xf numFmtId="165" fontId="0" fillId="0" borderId="15" xfId="0" applyNumberFormat="1" applyBorder="1"/>
    <xf numFmtId="165" fontId="0" fillId="0" borderId="16" xfId="0" applyNumberFormat="1" applyFill="1" applyBorder="1"/>
    <xf numFmtId="165" fontId="0" fillId="0" borderId="16" xfId="0" applyNumberFormat="1" applyBorder="1"/>
    <xf numFmtId="165" fontId="0" fillId="0" borderId="17" xfId="0" applyNumberFormat="1" applyBorder="1"/>
    <xf numFmtId="165" fontId="10" fillId="0" borderId="18" xfId="0" applyNumberFormat="1" applyFont="1" applyFill="1" applyBorder="1"/>
    <xf numFmtId="165" fontId="10" fillId="0" borderId="19" xfId="0" applyNumberFormat="1" applyFont="1" applyBorder="1"/>
    <xf numFmtId="0" fontId="0" fillId="0" borderId="20" xfId="0" applyBorder="1"/>
    <xf numFmtId="0" fontId="0" fillId="0" borderId="11" xfId="0" applyBorder="1"/>
    <xf numFmtId="49" fontId="11" fillId="0" borderId="11" xfId="0" applyNumberFormat="1" applyFont="1" applyFill="1" applyBorder="1" applyAlignment="1">
      <alignment horizontal="left" vertical="top"/>
    </xf>
    <xf numFmtId="0" fontId="0" fillId="0" borderId="21" xfId="0" applyBorder="1"/>
    <xf numFmtId="165" fontId="0" fillId="0" borderId="22" xfId="0" applyNumberFormat="1" applyBorder="1"/>
    <xf numFmtId="165" fontId="0" fillId="5" borderId="16" xfId="0" applyNumberFormat="1" applyFill="1" applyBorder="1"/>
    <xf numFmtId="165" fontId="0" fillId="9" borderId="23" xfId="0" applyNumberFormat="1" applyFill="1" applyBorder="1"/>
    <xf numFmtId="0" fontId="5" fillId="0" borderId="0" xfId="0" applyFont="1" applyFill="1" applyBorder="1" applyAlignment="1">
      <alignment horizontal="left"/>
    </xf>
    <xf numFmtId="49" fontId="18" fillId="0" borderId="0" xfId="0" applyNumberFormat="1" applyFont="1" applyFill="1" applyBorder="1" applyAlignment="1">
      <alignment horizontal="center"/>
    </xf>
    <xf numFmtId="49" fontId="12" fillId="0" borderId="0" xfId="0" applyNumberFormat="1" applyFont="1" applyFill="1" applyBorder="1" applyAlignment="1">
      <alignment horizontal="centerContinuous"/>
    </xf>
    <xf numFmtId="0" fontId="13" fillId="0" borderId="0" xfId="0" applyNumberFormat="1" applyFont="1" applyFill="1" applyBorder="1" applyAlignment="1">
      <alignment horizontal="centerContinuous"/>
    </xf>
    <xf numFmtId="49" fontId="14" fillId="0" borderId="0" xfId="0" applyNumberFormat="1" applyFont="1" applyFill="1" applyBorder="1" applyAlignment="1">
      <alignment horizontal="centerContinuous"/>
    </xf>
    <xf numFmtId="0" fontId="15" fillId="0" borderId="0" xfId="0" applyNumberFormat="1" applyFont="1" applyFill="1" applyBorder="1" applyAlignment="1">
      <alignment horizontal="centerContinuous"/>
    </xf>
    <xf numFmtId="49" fontId="16" fillId="0" borderId="0" xfId="0" applyNumberFormat="1" applyFont="1" applyFill="1" applyBorder="1" applyAlignment="1">
      <alignment horizontal="centerContinuous"/>
    </xf>
    <xf numFmtId="0" fontId="0" fillId="0" borderId="0" xfId="0" applyNumberFormat="1" applyFill="1" applyBorder="1" applyAlignment="1">
      <alignment horizontal="centerContinuous"/>
    </xf>
    <xf numFmtId="49" fontId="17" fillId="0" borderId="0" xfId="0" applyNumberFormat="1" applyFont="1" applyFill="1" applyBorder="1" applyAlignment="1">
      <alignment horizontal="centerContinuous"/>
    </xf>
    <xf numFmtId="0" fontId="5" fillId="0" borderId="0" xfId="0" applyNumberFormat="1" applyFont="1" applyFill="1" applyBorder="1" applyAlignment="1">
      <alignment horizontal="centerContinuous"/>
    </xf>
    <xf numFmtId="0" fontId="5" fillId="0" borderId="0" xfId="0" applyNumberFormat="1" applyFont="1" applyFill="1" applyBorder="1" applyAlignment="1">
      <alignment horizontal="justify"/>
    </xf>
    <xf numFmtId="0" fontId="18" fillId="0" borderId="0" xfId="0" applyFont="1" applyFill="1" applyBorder="1" applyAlignment="1">
      <alignment horizontal="center"/>
    </xf>
    <xf numFmtId="0" fontId="18" fillId="0" borderId="0" xfId="0" applyNumberFormat="1" applyFont="1" applyFill="1" applyBorder="1" applyAlignment="1">
      <alignment horizontal="justify"/>
    </xf>
    <xf numFmtId="0" fontId="11" fillId="0" borderId="0" xfId="0" applyFont="1" applyFill="1" applyBorder="1"/>
    <xf numFmtId="8" fontId="11" fillId="0" borderId="0" xfId="0" applyNumberFormat="1" applyFont="1" applyFill="1" applyBorder="1" applyAlignment="1">
      <alignment vertical="top" wrapText="1"/>
    </xf>
    <xf numFmtId="8" fontId="0" fillId="0" borderId="0" xfId="0" applyNumberFormat="1" applyFill="1" applyBorder="1"/>
    <xf numFmtId="0" fontId="20" fillId="0" borderId="0" xfId="0" applyNumberFormat="1" applyFont="1" applyFill="1" applyBorder="1" applyAlignment="1">
      <alignment horizontal="justify"/>
    </xf>
    <xf numFmtId="0" fontId="34" fillId="0" borderId="5" xfId="0" applyFont="1" applyFill="1" applyBorder="1" applyAlignment="1">
      <alignment horizontal="center"/>
    </xf>
    <xf numFmtId="8" fontId="11" fillId="2" borderId="1" xfId="0" applyNumberFormat="1" applyFont="1" applyFill="1" applyBorder="1" applyAlignment="1">
      <alignment horizontal="right" vertical="top" wrapText="1"/>
    </xf>
    <xf numFmtId="43" fontId="0" fillId="0" borderId="0" xfId="1" applyFont="1" applyAlignment="1">
      <alignment vertical="center"/>
    </xf>
    <xf numFmtId="0" fontId="12" fillId="0" borderId="0" xfId="0" applyFont="1" applyFill="1" applyBorder="1" applyAlignment="1">
      <alignment horizontal="left"/>
    </xf>
    <xf numFmtId="0" fontId="14" fillId="0" borderId="0" xfId="0" applyFont="1" applyFill="1" applyBorder="1" applyAlignment="1">
      <alignment horizontal="left"/>
    </xf>
    <xf numFmtId="0" fontId="16" fillId="0" borderId="0" xfId="0" applyFont="1" applyFill="1" applyBorder="1" applyAlignment="1">
      <alignment horizontal="left"/>
    </xf>
    <xf numFmtId="0" fontId="17" fillId="0" borderId="0" xfId="0" applyFont="1" applyFill="1" applyBorder="1" applyAlignment="1">
      <alignment horizontal="left"/>
    </xf>
    <xf numFmtId="164" fontId="11" fillId="0" borderId="0" xfId="0" applyNumberFormat="1" applyFont="1" applyFill="1" applyBorder="1"/>
    <xf numFmtId="0" fontId="21" fillId="0" borderId="0" xfId="0" applyFont="1"/>
    <xf numFmtId="0" fontId="20" fillId="4" borderId="6" xfId="0" applyNumberFormat="1" applyFont="1" applyFill="1" applyBorder="1" applyAlignment="1">
      <alignment horizontal="justify"/>
    </xf>
    <xf numFmtId="49" fontId="20" fillId="4" borderId="5" xfId="0" applyNumberFormat="1" applyFont="1" applyFill="1" applyBorder="1"/>
    <xf numFmtId="0" fontId="18" fillId="4" borderId="1" xfId="0" applyNumberFormat="1" applyFont="1" applyFill="1" applyBorder="1" applyAlignment="1">
      <alignment horizontal="justify"/>
    </xf>
    <xf numFmtId="49" fontId="18" fillId="4" borderId="0" xfId="0" applyNumberFormat="1" applyFont="1" applyFill="1" applyBorder="1" applyAlignment="1">
      <alignment horizontal="center"/>
    </xf>
    <xf numFmtId="49" fontId="17" fillId="3" borderId="0" xfId="0" applyNumberFormat="1" applyFont="1" applyFill="1" applyAlignment="1">
      <alignment horizontal="centerContinuous"/>
    </xf>
    <xf numFmtId="49" fontId="16" fillId="3" borderId="0" xfId="0" applyNumberFormat="1" applyFont="1" applyFill="1" applyAlignment="1">
      <alignment horizontal="centerContinuous"/>
    </xf>
    <xf numFmtId="49" fontId="14" fillId="3" borderId="0" xfId="0" applyNumberFormat="1" applyFont="1" applyFill="1" applyAlignment="1">
      <alignment horizontal="centerContinuous"/>
    </xf>
    <xf numFmtId="49" fontId="12" fillId="3" borderId="2" xfId="0" applyNumberFormat="1" applyFont="1" applyFill="1" applyBorder="1" applyAlignment="1">
      <alignment horizontal="centerContinuous"/>
    </xf>
    <xf numFmtId="49" fontId="11" fillId="2" borderId="0" xfId="0" applyNumberFormat="1" applyFont="1" applyFill="1" applyBorder="1" applyAlignment="1">
      <alignment vertical="top" wrapText="1"/>
    </xf>
    <xf numFmtId="166" fontId="0" fillId="0" borderId="0" xfId="1" applyNumberFormat="1" applyFont="1" applyFill="1" applyBorder="1" applyAlignment="1">
      <alignment vertical="center"/>
    </xf>
    <xf numFmtId="166" fontId="10" fillId="0" borderId="0" xfId="1" applyNumberFormat="1" applyFont="1" applyFill="1" applyBorder="1" applyAlignment="1">
      <alignment vertical="center"/>
    </xf>
    <xf numFmtId="43" fontId="0" fillId="0" borderId="0" xfId="1" applyFont="1" applyFill="1" applyBorder="1" applyAlignment="1">
      <alignment vertical="center"/>
    </xf>
    <xf numFmtId="43" fontId="10" fillId="0" borderId="18" xfId="1" applyFont="1" applyBorder="1"/>
    <xf numFmtId="43" fontId="10" fillId="0" borderId="24" xfId="1" applyFont="1" applyBorder="1"/>
    <xf numFmtId="43" fontId="10" fillId="0" borderId="22" xfId="1" applyFont="1" applyBorder="1"/>
    <xf numFmtId="43" fontId="10" fillId="0" borderId="25" xfId="1" applyFont="1" applyBorder="1"/>
    <xf numFmtId="43" fontId="10" fillId="0" borderId="26" xfId="1" applyFont="1" applyBorder="1"/>
    <xf numFmtId="43" fontId="10" fillId="0" borderId="27" xfId="1" applyFont="1" applyBorder="1"/>
    <xf numFmtId="43" fontId="10" fillId="0" borderId="18" xfId="1" applyFont="1" applyBorder="1" applyAlignment="1">
      <alignment vertical="center"/>
    </xf>
    <xf numFmtId="43" fontId="10" fillId="0" borderId="24" xfId="1" applyFont="1" applyBorder="1" applyAlignment="1">
      <alignment vertical="center"/>
    </xf>
    <xf numFmtId="43" fontId="10" fillId="0" borderId="22" xfId="1" applyFont="1" applyBorder="1" applyAlignment="1">
      <alignment vertical="center"/>
    </xf>
    <xf numFmtId="43" fontId="10" fillId="0" borderId="25" xfId="1" applyFont="1" applyBorder="1" applyAlignment="1">
      <alignment vertical="center"/>
    </xf>
    <xf numFmtId="0" fontId="10" fillId="0" borderId="8" xfId="0" applyNumberFormat="1" applyFont="1" applyBorder="1"/>
    <xf numFmtId="0" fontId="10" fillId="0" borderId="0" xfId="0" applyNumberFormat="1" applyFont="1"/>
    <xf numFmtId="43" fontId="0" fillId="0" borderId="0" xfId="0" applyNumberFormat="1"/>
    <xf numFmtId="0" fontId="10" fillId="0" borderId="0" xfId="0" applyFont="1" applyFill="1" applyBorder="1" applyAlignment="1">
      <alignment horizontal="center"/>
    </xf>
    <xf numFmtId="8" fontId="5" fillId="0" borderId="0" xfId="0" applyNumberFormat="1" applyFont="1" applyFill="1" applyBorder="1"/>
    <xf numFmtId="2" fontId="5" fillId="0" borderId="0" xfId="0" applyNumberFormat="1" applyFont="1" applyFill="1" applyBorder="1"/>
    <xf numFmtId="2" fontId="12" fillId="0" borderId="0" xfId="0" applyNumberFormat="1" applyFont="1" applyFill="1" applyBorder="1" applyAlignment="1">
      <alignment horizontal="centerContinuous"/>
    </xf>
    <xf numFmtId="2" fontId="14" fillId="0" borderId="0" xfId="0" applyNumberFormat="1" applyFont="1" applyFill="1" applyBorder="1" applyAlignment="1">
      <alignment horizontal="centerContinuous"/>
    </xf>
    <xf numFmtId="2" fontId="16" fillId="0" borderId="0" xfId="0" applyNumberFormat="1" applyFont="1" applyFill="1" applyBorder="1" applyAlignment="1">
      <alignment horizontal="centerContinuous"/>
    </xf>
    <xf numFmtId="2" fontId="17" fillId="0" borderId="0" xfId="0" applyNumberFormat="1" applyFont="1" applyFill="1" applyBorder="1" applyAlignment="1">
      <alignment horizontal="centerContinuous"/>
    </xf>
    <xf numFmtId="2" fontId="18" fillId="0" borderId="0" xfId="0" applyNumberFormat="1" applyFont="1" applyFill="1" applyBorder="1" applyAlignment="1">
      <alignment horizontal="center"/>
    </xf>
    <xf numFmtId="2" fontId="11" fillId="0" borderId="0" xfId="0" applyNumberFormat="1" applyFont="1" applyFill="1" applyBorder="1" applyAlignment="1">
      <alignment vertical="top"/>
    </xf>
    <xf numFmtId="2" fontId="5" fillId="0" borderId="0" xfId="0" applyNumberFormat="1" applyFont="1"/>
    <xf numFmtId="49" fontId="18" fillId="4" borderId="8" xfId="0" applyNumberFormat="1" applyFont="1" applyFill="1" applyBorder="1" applyAlignment="1">
      <alignment horizontal="center"/>
    </xf>
    <xf numFmtId="0" fontId="18" fillId="4" borderId="28" xfId="0" applyNumberFormat="1" applyFont="1" applyFill="1" applyBorder="1" applyAlignment="1">
      <alignment horizontal="justify"/>
    </xf>
    <xf numFmtId="49" fontId="11" fillId="2" borderId="9" xfId="0" applyNumberFormat="1" applyFont="1" applyFill="1" applyBorder="1" applyAlignment="1">
      <alignment vertical="top" wrapText="1"/>
    </xf>
    <xf numFmtId="8" fontId="11" fillId="2" borderId="14" xfId="0" applyNumberFormat="1" applyFont="1" applyFill="1" applyBorder="1" applyAlignment="1">
      <alignment horizontal="right" vertical="top" wrapText="1"/>
    </xf>
    <xf numFmtId="49" fontId="20" fillId="4" borderId="10" xfId="0" applyNumberFormat="1" applyFont="1" applyFill="1" applyBorder="1"/>
    <xf numFmtId="0" fontId="20" fillId="4" borderId="15" xfId="0" applyNumberFormat="1" applyFont="1" applyFill="1" applyBorder="1" applyAlignment="1">
      <alignment horizontal="justify"/>
    </xf>
    <xf numFmtId="164" fontId="11" fillId="5" borderId="0" xfId="0" applyNumberFormat="1" applyFont="1" applyFill="1"/>
    <xf numFmtId="164" fontId="11" fillId="0" borderId="0" xfId="0" applyNumberFormat="1" applyFont="1" applyFill="1"/>
    <xf numFmtId="0" fontId="35" fillId="4" borderId="1" xfId="0" applyNumberFormat="1" applyFont="1" applyFill="1" applyBorder="1" applyAlignment="1">
      <alignment horizontal="justify"/>
    </xf>
    <xf numFmtId="170" fontId="5" fillId="0" borderId="0" xfId="0" applyNumberFormat="1" applyFont="1" applyFill="1" applyBorder="1"/>
    <xf numFmtId="170" fontId="0" fillId="0" borderId="0" xfId="0" applyNumberFormat="1" applyFill="1" applyBorder="1"/>
    <xf numFmtId="49" fontId="11" fillId="0" borderId="0" xfId="0" applyNumberFormat="1" applyFont="1" applyFill="1" applyAlignment="1">
      <alignment horizontal="left" vertical="top" wrapText="1"/>
    </xf>
    <xf numFmtId="0" fontId="11" fillId="0" borderId="7" xfId="0" applyFont="1" applyBorder="1" applyAlignment="1">
      <alignment vertical="top" wrapText="1"/>
    </xf>
    <xf numFmtId="8" fontId="11" fillId="5" borderId="0" xfId="0" applyNumberFormat="1" applyFont="1" applyFill="1" applyAlignment="1">
      <alignment vertical="top" wrapText="1"/>
    </xf>
    <xf numFmtId="4" fontId="11" fillId="0" borderId="7" xfId="0" applyNumberFormat="1" applyFont="1" applyBorder="1" applyAlignment="1">
      <alignment vertical="top" wrapText="1"/>
    </xf>
    <xf numFmtId="49" fontId="11" fillId="2" borderId="0" xfId="0" applyNumberFormat="1" applyFont="1" applyFill="1" applyAlignment="1">
      <alignment horizontal="left" vertical="top" wrapText="1"/>
    </xf>
    <xf numFmtId="8" fontId="11" fillId="2" borderId="0" xfId="0" applyNumberFormat="1" applyFont="1" applyFill="1" applyAlignment="1">
      <alignment horizontal="right" vertical="top"/>
    </xf>
    <xf numFmtId="49" fontId="11" fillId="10" borderId="0" xfId="0" applyNumberFormat="1" applyFont="1" applyFill="1" applyBorder="1" applyAlignment="1">
      <alignment horizontal="left" vertical="top"/>
    </xf>
    <xf numFmtId="8" fontId="11" fillId="5" borderId="0" xfId="0" applyNumberFormat="1" applyFont="1" applyFill="1" applyAlignment="1">
      <alignment horizontal="right" vertical="top"/>
    </xf>
    <xf numFmtId="0" fontId="11" fillId="5" borderId="7" xfId="0" applyFont="1" applyFill="1" applyBorder="1" applyAlignment="1">
      <alignment vertical="top" wrapText="1"/>
    </xf>
    <xf numFmtId="165" fontId="4" fillId="5" borderId="0" xfId="0" applyNumberFormat="1" applyFont="1" applyFill="1" applyAlignment="1">
      <alignment horizontal="right" vertical="top"/>
    </xf>
    <xf numFmtId="8" fontId="0" fillId="0" borderId="14" xfId="0" applyNumberFormat="1" applyBorder="1"/>
    <xf numFmtId="8" fontId="0" fillId="9" borderId="23" xfId="0" applyNumberFormat="1" applyFill="1" applyBorder="1"/>
    <xf numFmtId="2" fontId="0" fillId="0" borderId="14" xfId="0" applyNumberFormat="1" applyBorder="1"/>
    <xf numFmtId="165" fontId="10" fillId="0" borderId="0" xfId="0" applyNumberFormat="1" applyFont="1" applyFill="1" applyBorder="1"/>
    <xf numFmtId="2" fontId="0" fillId="0" borderId="0" xfId="0" applyNumberFormat="1" applyFill="1" applyBorder="1"/>
    <xf numFmtId="165" fontId="10" fillId="0" borderId="16" xfId="0" applyNumberFormat="1" applyFont="1" applyFill="1" applyBorder="1"/>
    <xf numFmtId="8" fontId="10" fillId="0" borderId="14" xfId="0" applyNumberFormat="1" applyFont="1" applyBorder="1"/>
    <xf numFmtId="165" fontId="10" fillId="0" borderId="16" xfId="0" applyNumberFormat="1" applyFont="1" applyBorder="1"/>
    <xf numFmtId="0" fontId="22" fillId="10" borderId="0" xfId="0" applyFont="1" applyFill="1"/>
    <xf numFmtId="0" fontId="22" fillId="10" borderId="0" xfId="0" applyFont="1" applyFill="1" applyAlignment="1">
      <alignment horizontal="right"/>
    </xf>
    <xf numFmtId="0" fontId="22" fillId="10" borderId="20" xfId="0" applyFont="1" applyFill="1" applyBorder="1"/>
    <xf numFmtId="0" fontId="22" fillId="10" borderId="9" xfId="0" applyFont="1" applyFill="1" applyBorder="1" applyAlignment="1">
      <alignment horizontal="center"/>
    </xf>
    <xf numFmtId="0" fontId="22" fillId="10" borderId="11" xfId="0" applyFont="1" applyFill="1" applyBorder="1"/>
    <xf numFmtId="166" fontId="22" fillId="10" borderId="11" xfId="28" applyNumberFormat="1" applyFont="1" applyFill="1" applyBorder="1"/>
    <xf numFmtId="0" fontId="22" fillId="10" borderId="31" xfId="0" applyFont="1" applyFill="1" applyBorder="1"/>
    <xf numFmtId="0" fontId="22" fillId="10" borderId="9" xfId="0" applyFont="1" applyFill="1" applyBorder="1"/>
    <xf numFmtId="0" fontId="23" fillId="10" borderId="13" xfId="0" applyFont="1" applyFill="1" applyBorder="1" applyAlignment="1">
      <alignment vertical="center"/>
    </xf>
    <xf numFmtId="0" fontId="23" fillId="10" borderId="20" xfId="0" applyFont="1" applyFill="1" applyBorder="1"/>
    <xf numFmtId="0" fontId="23" fillId="10" borderId="11" xfId="0" applyFont="1" applyFill="1" applyBorder="1"/>
    <xf numFmtId="0" fontId="22" fillId="10" borderId="10" xfId="0" applyFont="1" applyFill="1" applyBorder="1" applyAlignment="1">
      <alignment horizontal="center"/>
    </xf>
    <xf numFmtId="0" fontId="22" fillId="10" borderId="21" xfId="0" applyFont="1" applyFill="1" applyBorder="1"/>
    <xf numFmtId="166" fontId="23" fillId="10" borderId="13" xfId="1" applyNumberFormat="1" applyFont="1" applyFill="1" applyBorder="1" applyAlignment="1">
      <alignment vertical="center"/>
    </xf>
    <xf numFmtId="166" fontId="23" fillId="10" borderId="31" xfId="1" applyNumberFormat="1" applyFont="1" applyFill="1" applyBorder="1" applyAlignment="1">
      <alignment vertical="center"/>
    </xf>
    <xf numFmtId="166" fontId="22" fillId="10" borderId="13" xfId="1" applyNumberFormat="1" applyFont="1" applyFill="1" applyBorder="1"/>
    <xf numFmtId="166" fontId="22" fillId="10" borderId="11" xfId="1" applyNumberFormat="1" applyFont="1" applyFill="1" applyBorder="1" applyAlignment="1">
      <alignment vertical="center" wrapText="1"/>
    </xf>
    <xf numFmtId="166" fontId="22" fillId="10" borderId="11" xfId="1" applyNumberFormat="1" applyFont="1" applyFill="1" applyBorder="1"/>
    <xf numFmtId="0" fontId="22" fillId="10" borderId="11" xfId="0" applyFont="1" applyFill="1" applyBorder="1" applyAlignment="1">
      <alignment vertical="center" wrapText="1"/>
    </xf>
    <xf numFmtId="0" fontId="22" fillId="10" borderId="20" xfId="0" applyFont="1" applyFill="1" applyBorder="1" applyAlignment="1">
      <alignment vertical="center" wrapText="1"/>
    </xf>
    <xf numFmtId="166" fontId="22" fillId="10" borderId="20" xfId="1" applyNumberFormat="1" applyFont="1" applyFill="1" applyBorder="1"/>
    <xf numFmtId="166" fontId="22" fillId="10" borderId="21" xfId="1" applyNumberFormat="1" applyFont="1" applyFill="1" applyBorder="1"/>
    <xf numFmtId="0" fontId="23" fillId="10" borderId="0" xfId="0" applyFont="1" applyFill="1"/>
    <xf numFmtId="0" fontId="23" fillId="10" borderId="0" xfId="0" applyFont="1" applyFill="1" applyAlignment="1"/>
    <xf numFmtId="0" fontId="22" fillId="10" borderId="0" xfId="0" applyFont="1" applyFill="1" applyBorder="1"/>
    <xf numFmtId="168" fontId="22" fillId="10" borderId="0" xfId="0" applyNumberFormat="1" applyFont="1" applyFill="1"/>
    <xf numFmtId="0" fontId="22" fillId="10" borderId="0" xfId="0" applyFont="1" applyFill="1" applyAlignment="1">
      <alignment vertical="center"/>
    </xf>
    <xf numFmtId="0" fontId="22" fillId="10" borderId="0" xfId="0" applyFont="1" applyFill="1" applyBorder="1" applyAlignment="1">
      <alignment vertical="center"/>
    </xf>
    <xf numFmtId="43" fontId="22" fillId="10" borderId="0" xfId="1" applyFont="1" applyFill="1" applyAlignment="1">
      <alignment vertical="center"/>
    </xf>
    <xf numFmtId="0" fontId="22" fillId="10" borderId="38" xfId="0" applyFont="1" applyFill="1" applyBorder="1" applyAlignment="1"/>
    <xf numFmtId="166" fontId="23" fillId="10" borderId="38" xfId="1" applyNumberFormat="1" applyFont="1" applyFill="1" applyBorder="1" applyAlignment="1">
      <alignment vertical="center"/>
    </xf>
    <xf numFmtId="0" fontId="22" fillId="10" borderId="38" xfId="0" applyFont="1" applyFill="1" applyBorder="1" applyAlignment="1">
      <alignment horizontal="left" wrapText="1"/>
    </xf>
    <xf numFmtId="168" fontId="22" fillId="10" borderId="38" xfId="0" applyNumberFormat="1" applyFont="1" applyFill="1" applyBorder="1" applyAlignment="1">
      <alignment vertical="center"/>
    </xf>
    <xf numFmtId="0" fontId="22" fillId="10" borderId="38" xfId="0" applyFont="1" applyFill="1" applyBorder="1" applyAlignment="1">
      <alignment wrapText="1"/>
    </xf>
    <xf numFmtId="0" fontId="22" fillId="10" borderId="12" xfId="0" applyFont="1" applyFill="1" applyBorder="1" applyAlignment="1">
      <alignment wrapText="1"/>
    </xf>
    <xf numFmtId="166" fontId="22" fillId="10" borderId="38" xfId="1" applyNumberFormat="1" applyFont="1" applyFill="1" applyBorder="1" applyAlignment="1">
      <alignment vertical="center" wrapText="1"/>
    </xf>
    <xf numFmtId="43" fontId="22" fillId="10" borderId="0" xfId="1" applyFont="1" applyFill="1"/>
    <xf numFmtId="165" fontId="22" fillId="10" borderId="0" xfId="0" applyNumberFormat="1" applyFont="1" applyFill="1"/>
    <xf numFmtId="0" fontId="22" fillId="10" borderId="34" xfId="0" applyFont="1" applyFill="1" applyBorder="1" applyAlignment="1"/>
    <xf numFmtId="0" fontId="23" fillId="10" borderId="0" xfId="0" applyFont="1" applyFill="1" applyBorder="1" applyAlignment="1">
      <alignment vertical="center" wrapText="1"/>
    </xf>
    <xf numFmtId="166" fontId="22" fillId="10" borderId="0" xfId="1" applyNumberFormat="1" applyFont="1" applyFill="1" applyBorder="1" applyAlignment="1">
      <alignment horizontal="center" vertical="center" wrapText="1"/>
    </xf>
    <xf numFmtId="166" fontId="22" fillId="10" borderId="0" xfId="1" applyNumberFormat="1" applyFont="1" applyFill="1" applyBorder="1" applyAlignment="1">
      <alignment vertical="center" wrapText="1"/>
    </xf>
    <xf numFmtId="0" fontId="23" fillId="10" borderId="0" xfId="0" applyFont="1" applyFill="1" applyBorder="1" applyAlignment="1">
      <alignment vertical="center"/>
    </xf>
    <xf numFmtId="0" fontId="23" fillId="10" borderId="31" xfId="0" applyFont="1" applyFill="1" applyBorder="1" applyAlignment="1"/>
    <xf numFmtId="0" fontId="27" fillId="10" borderId="0" xfId="0" applyFont="1" applyFill="1"/>
    <xf numFmtId="167" fontId="23" fillId="10" borderId="0" xfId="0" applyNumberFormat="1" applyFont="1" applyFill="1"/>
    <xf numFmtId="167" fontId="22" fillId="10" borderId="0" xfId="0" applyNumberFormat="1" applyFont="1" applyFill="1"/>
    <xf numFmtId="0" fontId="22" fillId="10" borderId="11" xfId="0" applyFont="1" applyFill="1" applyBorder="1" applyAlignment="1">
      <alignment horizontal="center"/>
    </xf>
    <xf numFmtId="0" fontId="22" fillId="10" borderId="11" xfId="0" applyFont="1" applyFill="1" applyBorder="1" applyAlignment="1">
      <alignment horizontal="left" indent="1"/>
    </xf>
    <xf numFmtId="0" fontId="22" fillId="10" borderId="11" xfId="0" quotePrefix="1" applyFont="1" applyFill="1" applyBorder="1" applyAlignment="1">
      <alignment horizontal="center"/>
    </xf>
    <xf numFmtId="43" fontId="23" fillId="10" borderId="0" xfId="1" applyFont="1" applyFill="1"/>
    <xf numFmtId="0" fontId="23" fillId="10" borderId="11" xfId="0" applyFont="1" applyFill="1" applyBorder="1" applyAlignment="1">
      <alignment horizontal="center"/>
    </xf>
    <xf numFmtId="166" fontId="23" fillId="10" borderId="13" xfId="1" applyNumberFormat="1" applyFont="1" applyFill="1" applyBorder="1" applyAlignment="1"/>
    <xf numFmtId="166" fontId="22" fillId="10" borderId="0" xfId="0" applyNumberFormat="1" applyFont="1" applyFill="1"/>
    <xf numFmtId="166" fontId="23" fillId="10" borderId="11" xfId="1" applyNumberFormat="1" applyFont="1" applyFill="1" applyBorder="1" applyAlignment="1"/>
    <xf numFmtId="0" fontId="22" fillId="10" borderId="11" xfId="0" applyFont="1" applyFill="1" applyBorder="1" applyAlignment="1">
      <alignment horizontal="left"/>
    </xf>
    <xf numFmtId="166" fontId="22" fillId="10" borderId="11" xfId="1" applyNumberFormat="1" applyFont="1" applyFill="1" applyBorder="1" applyAlignment="1"/>
    <xf numFmtId="0" fontId="23" fillId="10" borderId="21" xfId="0" applyFont="1" applyFill="1" applyBorder="1"/>
    <xf numFmtId="0" fontId="23" fillId="10" borderId="0" xfId="0" applyFont="1" applyFill="1" applyBorder="1"/>
    <xf numFmtId="167" fontId="23" fillId="10" borderId="0" xfId="0" applyNumberFormat="1" applyFont="1" applyFill="1" applyBorder="1"/>
    <xf numFmtId="8" fontId="22" fillId="10" borderId="0" xfId="0" applyNumberFormat="1" applyFont="1" applyFill="1"/>
    <xf numFmtId="0" fontId="22" fillId="10" borderId="0" xfId="0" applyFont="1" applyFill="1" applyAlignment="1">
      <alignment horizontal="center"/>
    </xf>
    <xf numFmtId="166" fontId="22" fillId="10" borderId="0" xfId="1" applyNumberFormat="1" applyFont="1" applyFill="1"/>
    <xf numFmtId="0" fontId="26" fillId="10" borderId="8" xfId="0" applyFont="1" applyFill="1" applyBorder="1"/>
    <xf numFmtId="0" fontId="25" fillId="10" borderId="20" xfId="0" applyFont="1" applyFill="1" applyBorder="1" applyAlignment="1">
      <alignment horizontal="center"/>
    </xf>
    <xf numFmtId="166" fontId="22" fillId="10" borderId="28" xfId="1" applyNumberFormat="1" applyFont="1" applyFill="1" applyBorder="1"/>
    <xf numFmtId="0" fontId="23" fillId="10" borderId="9" xfId="0" applyFont="1" applyFill="1" applyBorder="1"/>
    <xf numFmtId="166" fontId="22" fillId="10" borderId="14" xfId="1" applyNumberFormat="1" applyFont="1" applyFill="1" applyBorder="1"/>
    <xf numFmtId="166" fontId="22" fillId="10" borderId="0" xfId="1" applyNumberFormat="1" applyFont="1" applyFill="1" applyBorder="1"/>
    <xf numFmtId="0" fontId="22" fillId="10" borderId="9" xfId="0" applyFont="1" applyFill="1" applyBorder="1" applyAlignment="1">
      <alignment vertical="center"/>
    </xf>
    <xf numFmtId="166" fontId="22" fillId="10" borderId="11" xfId="1" applyNumberFormat="1" applyFont="1" applyFill="1" applyBorder="1" applyAlignment="1">
      <alignment horizontal="right" vertical="center"/>
    </xf>
    <xf numFmtId="166" fontId="22" fillId="10" borderId="32" xfId="1" applyNumberFormat="1" applyFont="1" applyFill="1" applyBorder="1"/>
    <xf numFmtId="0" fontId="26" fillId="10" borderId="9" xfId="0" applyFont="1" applyFill="1" applyBorder="1"/>
    <xf numFmtId="0" fontId="26" fillId="10" borderId="11" xfId="0" applyFont="1" applyFill="1" applyBorder="1" applyAlignment="1">
      <alignment horizontal="center"/>
    </xf>
    <xf numFmtId="166" fontId="23" fillId="10" borderId="15" xfId="1" applyNumberFormat="1" applyFont="1" applyFill="1" applyBorder="1"/>
    <xf numFmtId="166" fontId="23" fillId="10" borderId="21" xfId="1" applyNumberFormat="1" applyFont="1" applyFill="1" applyBorder="1"/>
    <xf numFmtId="0" fontId="22" fillId="10" borderId="9" xfId="0" applyNumberFormat="1" applyFont="1" applyFill="1" applyBorder="1" applyAlignment="1">
      <alignment wrapText="1"/>
    </xf>
    <xf numFmtId="166" fontId="22" fillId="10" borderId="14" xfId="1" applyNumberFormat="1" applyFont="1" applyFill="1" applyBorder="1" applyAlignment="1"/>
    <xf numFmtId="0" fontId="23" fillId="10" borderId="10" xfId="0" applyFont="1" applyFill="1" applyBorder="1"/>
    <xf numFmtId="0" fontId="23" fillId="10" borderId="21" xfId="0" applyFont="1" applyFill="1" applyBorder="1" applyAlignment="1">
      <alignment horizontal="center"/>
    </xf>
    <xf numFmtId="166" fontId="23" fillId="10" borderId="32" xfId="1" applyNumberFormat="1" applyFont="1" applyFill="1" applyBorder="1"/>
    <xf numFmtId="166" fontId="23" fillId="10" borderId="13" xfId="1" applyNumberFormat="1" applyFont="1" applyFill="1" applyBorder="1"/>
    <xf numFmtId="0" fontId="4" fillId="10" borderId="0" xfId="0" applyFont="1" applyFill="1"/>
    <xf numFmtId="166" fontId="22" fillId="10" borderId="9" xfId="1" applyNumberFormat="1" applyFont="1" applyFill="1" applyBorder="1" applyAlignment="1">
      <alignment horizontal="center" vertical="center"/>
    </xf>
    <xf numFmtId="166" fontId="22" fillId="10" borderId="11" xfId="1" applyNumberFormat="1" applyFont="1" applyFill="1" applyBorder="1" applyAlignment="1">
      <alignment horizontal="center" vertical="center"/>
    </xf>
    <xf numFmtId="166" fontId="22" fillId="10" borderId="14" xfId="1" applyNumberFormat="1" applyFont="1" applyFill="1" applyBorder="1" applyAlignment="1">
      <alignment horizontal="center" vertical="center"/>
    </xf>
    <xf numFmtId="166" fontId="22" fillId="10" borderId="13" xfId="1" applyNumberFormat="1" applyFont="1" applyFill="1" applyBorder="1" applyAlignment="1">
      <alignment horizontal="center" vertical="center"/>
    </xf>
    <xf numFmtId="0" fontId="22" fillId="10" borderId="10" xfId="0" applyFont="1" applyFill="1" applyBorder="1"/>
    <xf numFmtId="166" fontId="22" fillId="10" borderId="21" xfId="1" applyNumberFormat="1" applyFont="1" applyFill="1" applyBorder="1" applyAlignment="1">
      <alignment horizontal="center" vertical="center"/>
    </xf>
    <xf numFmtId="0" fontId="39" fillId="10" borderId="0" xfId="0" applyFont="1" applyFill="1"/>
    <xf numFmtId="0" fontId="4" fillId="10" borderId="0" xfId="0" applyFont="1" applyFill="1" applyBorder="1"/>
    <xf numFmtId="0" fontId="2" fillId="10" borderId="0" xfId="29" applyFill="1"/>
    <xf numFmtId="0" fontId="42" fillId="10" borderId="0" xfId="29" applyFont="1" applyFill="1" applyAlignment="1">
      <alignment horizontal="justify"/>
    </xf>
    <xf numFmtId="0" fontId="38" fillId="10" borderId="0" xfId="29" applyFont="1" applyFill="1" applyAlignment="1">
      <alignment horizontal="justify"/>
    </xf>
    <xf numFmtId="0" fontId="42" fillId="10" borderId="0" xfId="29" applyFont="1" applyFill="1" applyAlignment="1">
      <alignment horizontal="left"/>
    </xf>
    <xf numFmtId="0" fontId="42" fillId="10" borderId="0" xfId="29" applyFont="1" applyFill="1" applyAlignment="1">
      <alignment horizontal="center"/>
    </xf>
    <xf numFmtId="0" fontId="42" fillId="10" borderId="0" xfId="29" applyFont="1" applyFill="1"/>
    <xf numFmtId="0" fontId="43" fillId="10" borderId="0" xfId="0" applyFont="1" applyFill="1" applyAlignment="1">
      <alignment vertical="center"/>
    </xf>
    <xf numFmtId="0" fontId="23" fillId="10" borderId="0" xfId="0" applyFont="1" applyFill="1" applyAlignment="1">
      <alignment vertical="center"/>
    </xf>
    <xf numFmtId="0" fontId="42" fillId="10" borderId="0" xfId="0" applyFont="1" applyFill="1" applyAlignment="1">
      <alignment horizontal="justify"/>
    </xf>
    <xf numFmtId="0" fontId="0" fillId="10" borderId="0" xfId="0" applyFill="1"/>
    <xf numFmtId="0" fontId="40" fillId="10" borderId="0" xfId="0" applyFont="1" applyFill="1"/>
    <xf numFmtId="0" fontId="22" fillId="10" borderId="0" xfId="0" applyFont="1" applyFill="1" applyAlignment="1">
      <alignment horizontal="center" vertical="top"/>
    </xf>
    <xf numFmtId="0" fontId="41" fillId="10" borderId="0" xfId="29" applyFont="1" applyFill="1" applyAlignment="1">
      <alignment horizontal="center"/>
    </xf>
    <xf numFmtId="0" fontId="23" fillId="10" borderId="11" xfId="0" applyFont="1" applyFill="1" applyBorder="1" applyAlignment="1">
      <alignment vertical="top"/>
    </xf>
    <xf numFmtId="166" fontId="23" fillId="10" borderId="33" xfId="1" applyNumberFormat="1" applyFont="1" applyFill="1" applyBorder="1"/>
    <xf numFmtId="166" fontId="22" fillId="10" borderId="12" xfId="1" applyNumberFormat="1" applyFont="1" applyFill="1" applyBorder="1"/>
    <xf numFmtId="166" fontId="23" fillId="10" borderId="12" xfId="1" applyNumberFormat="1" applyFont="1" applyFill="1" applyBorder="1" applyAlignment="1">
      <alignment vertical="center"/>
    </xf>
    <xf numFmtId="166" fontId="22" fillId="10" borderId="20" xfId="1" applyNumberFormat="1" applyFont="1" applyFill="1" applyBorder="1" applyAlignment="1">
      <alignment vertical="center"/>
    </xf>
    <xf numFmtId="166" fontId="22" fillId="10" borderId="11" xfId="1" applyNumberFormat="1" applyFont="1" applyFill="1" applyBorder="1" applyAlignment="1">
      <alignment vertical="center"/>
    </xf>
    <xf numFmtId="166" fontId="22" fillId="10" borderId="38" xfId="1" applyNumberFormat="1" applyFont="1" applyFill="1" applyBorder="1"/>
    <xf numFmtId="166" fontId="23" fillId="10" borderId="34" xfId="1" applyNumberFormat="1" applyFont="1" applyFill="1" applyBorder="1" applyAlignment="1">
      <alignment vertical="center"/>
    </xf>
    <xf numFmtId="166" fontId="23" fillId="10" borderId="39" xfId="1" applyNumberFormat="1" applyFont="1" applyFill="1" applyBorder="1" applyAlignment="1">
      <alignment vertical="center"/>
    </xf>
    <xf numFmtId="0" fontId="22" fillId="10" borderId="8" xfId="0" applyFont="1" applyFill="1" applyBorder="1" applyAlignment="1">
      <alignment vertical="center"/>
    </xf>
    <xf numFmtId="0" fontId="22" fillId="10" borderId="9" xfId="0" applyFont="1" applyFill="1" applyBorder="1" applyAlignment="1">
      <alignment vertical="center" wrapText="1"/>
    </xf>
    <xf numFmtId="166" fontId="23" fillId="11" borderId="38" xfId="1" applyNumberFormat="1" applyFont="1" applyFill="1" applyBorder="1" applyAlignment="1">
      <alignment horizontal="right" vertical="center"/>
    </xf>
    <xf numFmtId="168" fontId="22" fillId="11" borderId="38" xfId="0" applyNumberFormat="1" applyFont="1" applyFill="1" applyBorder="1"/>
    <xf numFmtId="166" fontId="23" fillId="11" borderId="38" xfId="1" applyNumberFormat="1" applyFont="1" applyFill="1" applyBorder="1" applyAlignment="1">
      <alignment vertical="center"/>
    </xf>
    <xf numFmtId="0" fontId="0" fillId="10" borderId="0" xfId="0" applyFill="1" applyAlignment="1">
      <alignment vertical="center" wrapText="1"/>
    </xf>
    <xf numFmtId="0" fontId="0" fillId="10" borderId="0" xfId="0" applyFill="1" applyAlignment="1"/>
    <xf numFmtId="0" fontId="44" fillId="10" borderId="0" xfId="0" applyFont="1" applyFill="1" applyAlignment="1">
      <alignment horizontal="center" vertical="center"/>
    </xf>
    <xf numFmtId="0" fontId="22" fillId="10" borderId="0" xfId="0" applyFont="1" applyFill="1" applyAlignment="1">
      <alignment vertical="center" wrapText="1"/>
    </xf>
    <xf numFmtId="0" fontId="0" fillId="10" borderId="0" xfId="0" applyFill="1" applyAlignment="1">
      <alignment wrapText="1"/>
    </xf>
    <xf numFmtId="0" fontId="22" fillId="10" borderId="0" xfId="0" applyFont="1" applyFill="1" applyAlignment="1">
      <alignment horizontal="left" vertical="center" wrapText="1" indent="4"/>
    </xf>
    <xf numFmtId="0" fontId="22" fillId="10" borderId="0" xfId="0" applyFont="1" applyFill="1" applyAlignment="1">
      <alignment horizontal="center" vertical="center"/>
    </xf>
    <xf numFmtId="0" fontId="24" fillId="10" borderId="0" xfId="0" applyFont="1" applyFill="1" applyAlignment="1">
      <alignment horizontal="center" vertical="center"/>
    </xf>
    <xf numFmtId="166" fontId="22" fillId="10" borderId="40" xfId="1" applyNumberFormat="1" applyFont="1" applyFill="1" applyBorder="1" applyAlignment="1">
      <alignment vertical="center" wrapText="1"/>
    </xf>
    <xf numFmtId="168" fontId="22" fillId="10" borderId="41" xfId="0" applyNumberFormat="1" applyFont="1" applyFill="1" applyBorder="1" applyAlignment="1">
      <alignment vertical="center"/>
    </xf>
    <xf numFmtId="166" fontId="23" fillId="10" borderId="42" xfId="1" applyNumberFormat="1" applyFont="1" applyFill="1" applyBorder="1" applyAlignment="1">
      <alignment vertical="center"/>
    </xf>
    <xf numFmtId="166" fontId="22" fillId="10" borderId="20" xfId="1" applyNumberFormat="1" applyFont="1" applyFill="1" applyBorder="1" applyAlignment="1">
      <alignment vertical="center" wrapText="1"/>
    </xf>
    <xf numFmtId="166" fontId="22" fillId="10" borderId="20" xfId="1" applyNumberFormat="1" applyFont="1" applyFill="1" applyBorder="1" applyAlignment="1">
      <alignment horizontal="center" vertical="center" wrapText="1"/>
    </xf>
    <xf numFmtId="166" fontId="23" fillId="10" borderId="41" xfId="1" applyNumberFormat="1" applyFont="1" applyFill="1" applyBorder="1" applyAlignment="1">
      <alignment vertical="center"/>
    </xf>
    <xf numFmtId="0" fontId="22" fillId="10" borderId="39" xfId="0" applyFont="1" applyFill="1" applyBorder="1" applyAlignment="1">
      <alignment wrapText="1"/>
    </xf>
    <xf numFmtId="0" fontId="22" fillId="10" borderId="0" xfId="0" applyFont="1" applyFill="1" applyAlignment="1">
      <alignment vertical="top" wrapText="1"/>
    </xf>
    <xf numFmtId="0" fontId="42" fillId="10" borderId="0" xfId="0" applyFont="1" applyFill="1"/>
    <xf numFmtId="0" fontId="22" fillId="10" borderId="20" xfId="0" applyFont="1" applyFill="1" applyBorder="1" applyAlignment="1">
      <alignment vertical="center"/>
    </xf>
    <xf numFmtId="0" fontId="22" fillId="10" borderId="11" xfId="0" applyFont="1" applyFill="1" applyBorder="1" applyAlignment="1">
      <alignment vertical="center"/>
    </xf>
    <xf numFmtId="0" fontId="23" fillId="10" borderId="13" xfId="0" applyFont="1" applyFill="1" applyBorder="1" applyAlignment="1"/>
    <xf numFmtId="166" fontId="22" fillId="10" borderId="11" xfId="1" applyNumberFormat="1" applyFont="1" applyFill="1" applyBorder="1" applyAlignment="1">
      <alignment horizontal="center" vertical="center" wrapText="1"/>
    </xf>
    <xf numFmtId="0" fontId="46" fillId="10" borderId="0" xfId="0" applyFont="1" applyFill="1"/>
    <xf numFmtId="0" fontId="23" fillId="10" borderId="33" xfId="0" applyFont="1" applyFill="1" applyBorder="1" applyAlignment="1">
      <alignment vertical="center" wrapText="1"/>
    </xf>
    <xf numFmtId="0" fontId="23" fillId="10" borderId="32" xfId="0" applyFont="1" applyFill="1" applyBorder="1" applyAlignment="1">
      <alignment vertical="center" wrapText="1"/>
    </xf>
    <xf numFmtId="0" fontId="47" fillId="10" borderId="31" xfId="0" applyFont="1" applyFill="1" applyBorder="1" applyAlignment="1">
      <alignment vertical="center" wrapText="1"/>
    </xf>
    <xf numFmtId="0" fontId="48" fillId="10" borderId="0" xfId="0" applyFont="1" applyFill="1"/>
    <xf numFmtId="0" fontId="45" fillId="10" borderId="0" xfId="0" applyFont="1" applyFill="1"/>
    <xf numFmtId="0" fontId="50" fillId="10" borderId="0" xfId="0" applyFont="1" applyFill="1"/>
    <xf numFmtId="166" fontId="22" fillId="10" borderId="39" xfId="1" applyNumberFormat="1" applyFont="1" applyFill="1" applyBorder="1"/>
    <xf numFmtId="166" fontId="23" fillId="10" borderId="0" xfId="1" applyNumberFormat="1" applyFont="1" applyFill="1" applyBorder="1" applyAlignment="1">
      <alignment vertical="center" wrapText="1"/>
    </xf>
    <xf numFmtId="0" fontId="22" fillId="10" borderId="0" xfId="0" applyFont="1" applyFill="1" applyBorder="1" applyAlignment="1">
      <alignment wrapText="1"/>
    </xf>
    <xf numFmtId="166" fontId="23" fillId="10" borderId="0" xfId="1" applyNumberFormat="1" applyFont="1" applyFill="1" applyBorder="1" applyAlignment="1">
      <alignment vertical="center"/>
    </xf>
    <xf numFmtId="166" fontId="23" fillId="10" borderId="0" xfId="1" applyNumberFormat="1" applyFont="1" applyFill="1" applyBorder="1" applyAlignment="1">
      <alignment horizontal="right" vertical="center"/>
    </xf>
    <xf numFmtId="0" fontId="22" fillId="10" borderId="0" xfId="0" applyFont="1" applyFill="1" applyBorder="1" applyAlignment="1">
      <alignment vertical="center" wrapText="1"/>
    </xf>
    <xf numFmtId="166" fontId="23" fillId="10" borderId="12" xfId="1" applyNumberFormat="1" applyFont="1" applyFill="1" applyBorder="1" applyAlignment="1">
      <alignment vertical="center" wrapText="1"/>
    </xf>
    <xf numFmtId="0" fontId="23" fillId="10" borderId="0" xfId="0" applyFont="1" applyFill="1" applyBorder="1" applyAlignment="1">
      <alignment wrapText="1"/>
    </xf>
    <xf numFmtId="0" fontId="38" fillId="10" borderId="0" xfId="0" applyFont="1" applyFill="1" applyAlignment="1"/>
    <xf numFmtId="0" fontId="23" fillId="10" borderId="13" xfId="0" applyFont="1" applyFill="1" applyBorder="1" applyAlignment="1">
      <alignment vertical="center" wrapText="1"/>
    </xf>
    <xf numFmtId="0" fontId="22" fillId="10" borderId="0" xfId="0" applyFont="1" applyFill="1" applyAlignment="1">
      <alignment horizontal="left" vertical="top"/>
    </xf>
    <xf numFmtId="0" fontId="51" fillId="10" borderId="0" xfId="29" applyFont="1" applyFill="1" applyAlignment="1">
      <alignment horizontal="left"/>
    </xf>
    <xf numFmtId="0" fontId="44" fillId="10" borderId="0" xfId="0" applyFont="1" applyFill="1"/>
    <xf numFmtId="166" fontId="23" fillId="10" borderId="38" xfId="1" applyNumberFormat="1" applyFont="1" applyFill="1" applyBorder="1" applyAlignment="1">
      <alignment horizontal="center" vertical="center"/>
    </xf>
    <xf numFmtId="166" fontId="23" fillId="10" borderId="12" xfId="1" applyNumberFormat="1" applyFont="1" applyFill="1" applyBorder="1" applyAlignment="1">
      <alignment horizontal="center" vertical="center"/>
    </xf>
    <xf numFmtId="0" fontId="38" fillId="10" borderId="0" xfId="0" applyFont="1" applyFill="1"/>
    <xf numFmtId="0" fontId="42" fillId="10" borderId="9" xfId="0" applyFont="1" applyFill="1" applyBorder="1"/>
    <xf numFmtId="2" fontId="22" fillId="10" borderId="38" xfId="30" applyNumberFormat="1" applyFont="1" applyFill="1" applyBorder="1" applyAlignment="1">
      <alignment vertical="center"/>
    </xf>
    <xf numFmtId="0" fontId="23" fillId="10" borderId="8" xfId="0" applyFont="1" applyFill="1" applyBorder="1"/>
    <xf numFmtId="0" fontId="22" fillId="10" borderId="9" xfId="0" quotePrefix="1" applyFont="1" applyFill="1" applyBorder="1" applyAlignment="1">
      <alignment horizontal="center"/>
    </xf>
    <xf numFmtId="0" fontId="23" fillId="10" borderId="9" xfId="0" applyFont="1" applyFill="1" applyBorder="1" applyAlignment="1">
      <alignment horizontal="center"/>
    </xf>
    <xf numFmtId="0" fontId="22" fillId="10" borderId="9" xfId="0" applyFont="1" applyFill="1" applyBorder="1" applyAlignment="1">
      <alignment horizontal="left" indent="1"/>
    </xf>
    <xf numFmtId="166" fontId="22" fillId="10" borderId="11" xfId="1" applyNumberFormat="1" applyFont="1" applyFill="1" applyBorder="1" applyAlignment="1">
      <alignment horizontal="right"/>
    </xf>
    <xf numFmtId="166" fontId="23" fillId="10" borderId="38" xfId="1" applyNumberFormat="1" applyFont="1" applyFill="1" applyBorder="1" applyAlignment="1">
      <alignment horizontal="right"/>
    </xf>
    <xf numFmtId="166" fontId="23" fillId="10" borderId="13" xfId="1" applyNumberFormat="1" applyFont="1" applyFill="1" applyBorder="1" applyAlignment="1">
      <alignment horizontal="right"/>
    </xf>
    <xf numFmtId="166" fontId="23" fillId="10" borderId="38" xfId="1" applyNumberFormat="1" applyFont="1" applyFill="1" applyBorder="1"/>
    <xf numFmtId="0" fontId="22" fillId="10" borderId="11" xfId="0" applyFont="1" applyFill="1" applyBorder="1" applyAlignment="1">
      <alignment horizontal="right"/>
    </xf>
    <xf numFmtId="166" fontId="39" fillId="10" borderId="0" xfId="0" applyNumberFormat="1" applyFont="1" applyFill="1"/>
    <xf numFmtId="0" fontId="52" fillId="10" borderId="11" xfId="0" applyFont="1" applyFill="1" applyBorder="1"/>
    <xf numFmtId="0" fontId="23" fillId="10" borderId="11" xfId="0" applyFont="1" applyFill="1" applyBorder="1" applyAlignment="1">
      <alignment horizontal="right"/>
    </xf>
    <xf numFmtId="0" fontId="24" fillId="10" borderId="20" xfId="0" applyFont="1" applyFill="1" applyBorder="1" applyAlignment="1">
      <alignment vertical="center"/>
    </xf>
    <xf numFmtId="0" fontId="24" fillId="10" borderId="11" xfId="0" applyFont="1" applyFill="1" applyBorder="1" applyAlignment="1">
      <alignment vertical="center"/>
    </xf>
    <xf numFmtId="168" fontId="22" fillId="10" borderId="13" xfId="0" applyNumberFormat="1" applyFont="1" applyFill="1" applyBorder="1"/>
    <xf numFmtId="0" fontId="22" fillId="10" borderId="29" xfId="0" applyFont="1" applyFill="1" applyBorder="1"/>
    <xf numFmtId="0" fontId="22" fillId="10" borderId="30" xfId="0" applyFont="1" applyFill="1" applyBorder="1"/>
    <xf numFmtId="166" fontId="22" fillId="10" borderId="21" xfId="28" applyNumberFormat="1" applyFont="1" applyFill="1" applyBorder="1"/>
    <xf numFmtId="166" fontId="22" fillId="10" borderId="13" xfId="1" applyNumberFormat="1" applyFont="1" applyFill="1" applyBorder="1" applyAlignment="1"/>
    <xf numFmtId="166" fontId="22" fillId="10" borderId="15" xfId="1" applyNumberFormat="1" applyFont="1" applyFill="1" applyBorder="1"/>
    <xf numFmtId="166" fontId="23" fillId="10" borderId="13" xfId="1" applyNumberFormat="1" applyFont="1" applyFill="1" applyBorder="1" applyAlignment="1">
      <alignment horizontal="center"/>
    </xf>
    <xf numFmtId="166" fontId="22" fillId="10" borderId="8" xfId="1" applyNumberFormat="1" applyFont="1" applyFill="1" applyBorder="1"/>
    <xf numFmtId="166" fontId="22" fillId="10" borderId="9" xfId="1" applyNumberFormat="1" applyFont="1" applyFill="1" applyBorder="1"/>
    <xf numFmtId="166" fontId="53" fillId="10" borderId="20" xfId="28" applyNumberFormat="1" applyFont="1" applyFill="1" applyBorder="1" applyAlignment="1">
      <alignment wrapText="1"/>
    </xf>
    <xf numFmtId="166" fontId="22" fillId="10" borderId="20" xfId="1" applyNumberFormat="1" applyFont="1" applyFill="1" applyBorder="1" applyAlignment="1">
      <alignment horizontal="right" vertical="center" wrapText="1"/>
    </xf>
    <xf numFmtId="168" fontId="22" fillId="10" borderId="0" xfId="0" applyNumberFormat="1" applyFont="1" applyFill="1" applyAlignment="1">
      <alignment horizontal="right"/>
    </xf>
    <xf numFmtId="166" fontId="23" fillId="10" borderId="41" xfId="1" applyNumberFormat="1" applyFont="1" applyFill="1" applyBorder="1" applyAlignment="1">
      <alignment vertical="center" wrapText="1"/>
    </xf>
    <xf numFmtId="0" fontId="22" fillId="10" borderId="20" xfId="0" applyFont="1" applyFill="1" applyBorder="1" applyAlignment="1">
      <alignment horizontal="center" vertical="center"/>
    </xf>
    <xf numFmtId="0" fontId="22" fillId="10" borderId="21" xfId="0" applyFont="1" applyFill="1" applyBorder="1" applyAlignment="1">
      <alignment horizontal="center" vertical="center"/>
    </xf>
    <xf numFmtId="0" fontId="22" fillId="10" borderId="8" xfId="0" applyFont="1" applyFill="1" applyBorder="1" applyAlignment="1">
      <alignment horizontal="center" vertical="center"/>
    </xf>
    <xf numFmtId="0" fontId="22" fillId="10" borderId="9" xfId="0" applyFont="1" applyFill="1" applyBorder="1" applyAlignment="1">
      <alignment horizontal="center" vertical="center"/>
    </xf>
    <xf numFmtId="0" fontId="22" fillId="10" borderId="31" xfId="0" applyFont="1" applyFill="1" applyBorder="1" applyAlignment="1">
      <alignment vertical="center" wrapText="1"/>
    </xf>
    <xf numFmtId="0" fontId="22" fillId="10" borderId="33" xfId="0" applyFont="1" applyFill="1" applyBorder="1" applyAlignment="1">
      <alignment vertical="center" wrapText="1"/>
    </xf>
    <xf numFmtId="0" fontId="22" fillId="10" borderId="28" xfId="0" applyFont="1" applyFill="1" applyBorder="1" applyAlignment="1">
      <alignment vertical="center" wrapText="1"/>
    </xf>
    <xf numFmtId="166" fontId="22" fillId="11" borderId="31" xfId="1" applyNumberFormat="1" applyFont="1" applyFill="1" applyBorder="1" applyAlignment="1">
      <alignment vertical="center" wrapText="1"/>
    </xf>
    <xf numFmtId="166" fontId="22" fillId="11" borderId="33" xfId="1" applyNumberFormat="1" applyFont="1" applyFill="1" applyBorder="1" applyAlignment="1">
      <alignment vertical="center" wrapText="1"/>
    </xf>
    <xf numFmtId="0" fontId="54" fillId="0" borderId="0" xfId="31"/>
    <xf numFmtId="0" fontId="22" fillId="10" borderId="0" xfId="0" applyFont="1" applyFill="1" applyAlignment="1">
      <alignment horizontal="justify"/>
    </xf>
    <xf numFmtId="0" fontId="1" fillId="10" borderId="0" xfId="29" applyFont="1" applyFill="1"/>
    <xf numFmtId="168" fontId="23" fillId="10" borderId="0" xfId="0" applyNumberFormat="1" applyFont="1" applyFill="1" applyBorder="1" applyAlignment="1">
      <alignment horizontal="center" vertical="center" wrapText="1"/>
    </xf>
    <xf numFmtId="166" fontId="24" fillId="10" borderId="0" xfId="1" applyNumberFormat="1" applyFont="1" applyFill="1" applyBorder="1" applyAlignment="1">
      <alignment horizontal="center" vertical="center"/>
    </xf>
    <xf numFmtId="166" fontId="22" fillId="10" borderId="0" xfId="1" applyNumberFormat="1" applyFont="1" applyFill="1" applyBorder="1" applyAlignment="1">
      <alignment horizontal="center" vertical="center"/>
    </xf>
    <xf numFmtId="0" fontId="56" fillId="10" borderId="0" xfId="0" applyFont="1" applyFill="1"/>
    <xf numFmtId="168" fontId="23" fillId="10" borderId="20" xfId="0" applyNumberFormat="1" applyFont="1" applyFill="1" applyBorder="1" applyAlignment="1">
      <alignment horizontal="center" vertical="center" wrapText="1"/>
    </xf>
    <xf numFmtId="168" fontId="23" fillId="10" borderId="11" xfId="0" applyNumberFormat="1" applyFont="1" applyFill="1" applyBorder="1" applyAlignment="1">
      <alignment horizontal="center" vertical="center" wrapText="1"/>
    </xf>
    <xf numFmtId="168" fontId="23" fillId="10" borderId="21" xfId="0" applyNumberFormat="1" applyFont="1" applyFill="1" applyBorder="1" applyAlignment="1">
      <alignment horizontal="center" vertical="center" wrapText="1"/>
    </xf>
    <xf numFmtId="0" fontId="22" fillId="10" borderId="0" xfId="0" applyFont="1" applyFill="1" applyAlignment="1">
      <alignment horizontal="left"/>
    </xf>
    <xf numFmtId="166" fontId="22" fillId="10" borderId="31" xfId="1" applyNumberFormat="1" applyFont="1" applyFill="1" applyBorder="1" applyAlignment="1">
      <alignment horizontal="center" vertical="center"/>
    </xf>
    <xf numFmtId="0" fontId="22" fillId="10" borderId="0" xfId="0" applyFont="1" applyFill="1" applyBorder="1" applyAlignment="1">
      <alignment horizontal="center" vertical="center"/>
    </xf>
    <xf numFmtId="0" fontId="23" fillId="10" borderId="0" xfId="0" applyFont="1" applyFill="1" applyAlignment="1">
      <alignment horizontal="left"/>
    </xf>
    <xf numFmtId="0" fontId="22" fillId="10" borderId="11" xfId="0" applyFont="1" applyFill="1" applyBorder="1" applyAlignment="1">
      <alignment horizontal="center" vertical="center"/>
    </xf>
    <xf numFmtId="0" fontId="49" fillId="10" borderId="0" xfId="0" applyFont="1" applyFill="1" applyBorder="1" applyAlignment="1">
      <alignment horizontal="left" vertical="top" wrapText="1"/>
    </xf>
    <xf numFmtId="0" fontId="23" fillId="10" borderId="0" xfId="0" applyFont="1" applyFill="1" applyBorder="1" applyAlignment="1">
      <alignment horizontal="left" vertical="top" wrapText="1"/>
    </xf>
    <xf numFmtId="165" fontId="4" fillId="9" borderId="23" xfId="0" applyNumberFormat="1" applyFont="1" applyFill="1" applyBorder="1"/>
    <xf numFmtId="165" fontId="4" fillId="0" borderId="0" xfId="0" applyNumberFormat="1" applyFont="1" applyFill="1" applyBorder="1"/>
    <xf numFmtId="0" fontId="22" fillId="10" borderId="0" xfId="0" applyFont="1" applyFill="1" applyBorder="1" applyAlignment="1">
      <alignment horizontal="left" vertical="top" wrapText="1"/>
    </xf>
    <xf numFmtId="166" fontId="23" fillId="10" borderId="0" xfId="1" applyNumberFormat="1" applyFont="1" applyFill="1" applyBorder="1" applyAlignment="1">
      <alignment horizontal="center"/>
    </xf>
    <xf numFmtId="0" fontId="22" fillId="12" borderId="8" xfId="0" applyFont="1" applyFill="1" applyBorder="1"/>
    <xf numFmtId="0" fontId="22" fillId="12" borderId="29" xfId="0" applyFont="1" applyFill="1" applyBorder="1"/>
    <xf numFmtId="0" fontId="22" fillId="12" borderId="28" xfId="0" applyFont="1" applyFill="1" applyBorder="1"/>
    <xf numFmtId="0" fontId="22" fillId="12" borderId="9" xfId="0" applyFont="1" applyFill="1" applyBorder="1"/>
    <xf numFmtId="0" fontId="44" fillId="12" borderId="0" xfId="0" applyFont="1" applyFill="1" applyBorder="1"/>
    <xf numFmtId="0" fontId="22" fillId="12" borderId="0" xfId="0" applyFont="1" applyFill="1" applyBorder="1"/>
    <xf numFmtId="0" fontId="22" fillId="12" borderId="14" xfId="0" applyFont="1" applyFill="1" applyBorder="1"/>
    <xf numFmtId="0" fontId="25" fillId="12" borderId="0" xfId="0" applyFont="1" applyFill="1" applyBorder="1"/>
    <xf numFmtId="0" fontId="22" fillId="12" borderId="9" xfId="0" applyFont="1" applyFill="1" applyBorder="1" applyAlignment="1">
      <alignment horizontal="center" vertical="top"/>
    </xf>
    <xf numFmtId="0" fontId="22" fillId="12" borderId="0" xfId="0" applyFont="1" applyFill="1" applyBorder="1" applyAlignment="1">
      <alignment horizontal="left"/>
    </xf>
    <xf numFmtId="0" fontId="22" fillId="12" borderId="14" xfId="0" applyFont="1" applyFill="1" applyBorder="1" applyAlignment="1">
      <alignment horizontal="left"/>
    </xf>
    <xf numFmtId="0" fontId="23" fillId="12" borderId="0" xfId="0" applyFont="1" applyFill="1" applyBorder="1" applyAlignment="1">
      <alignment horizontal="left"/>
    </xf>
    <xf numFmtId="0" fontId="22" fillId="12" borderId="9" xfId="0" applyFont="1" applyFill="1" applyBorder="1" applyAlignment="1">
      <alignment horizontal="center"/>
    </xf>
    <xf numFmtId="0" fontId="22" fillId="12" borderId="9" xfId="0" applyFont="1" applyFill="1" applyBorder="1" applyAlignment="1">
      <alignment horizontal="center" vertical="center"/>
    </xf>
    <xf numFmtId="0" fontId="46" fillId="12" borderId="0" xfId="0" applyFont="1" applyFill="1" applyBorder="1"/>
    <xf numFmtId="0" fontId="39" fillId="12" borderId="0" xfId="0" applyFont="1" applyFill="1" applyBorder="1"/>
    <xf numFmtId="0" fontId="39" fillId="12" borderId="14" xfId="0" applyFont="1" applyFill="1" applyBorder="1"/>
    <xf numFmtId="0" fontId="47" fillId="12" borderId="0" xfId="0" applyFont="1" applyFill="1" applyBorder="1"/>
    <xf numFmtId="0" fontId="22" fillId="12" borderId="30" xfId="0" applyFont="1" applyFill="1" applyBorder="1"/>
    <xf numFmtId="0" fontId="22" fillId="12" borderId="15" xfId="0" applyFont="1" applyFill="1" applyBorder="1"/>
    <xf numFmtId="0" fontId="22" fillId="12" borderId="10" xfId="0" applyFont="1" applyFill="1" applyBorder="1" applyAlignment="1">
      <alignment horizontal="center"/>
    </xf>
    <xf numFmtId="0" fontId="42" fillId="13" borderId="0" xfId="0" applyFont="1" applyFill="1"/>
    <xf numFmtId="0" fontId="22" fillId="13" borderId="0" xfId="0" applyFont="1" applyFill="1"/>
    <xf numFmtId="0" fontId="38" fillId="11" borderId="31" xfId="0" applyFont="1" applyFill="1" applyBorder="1"/>
    <xf numFmtId="0" fontId="23" fillId="11" borderId="33" xfId="0" applyFont="1" applyFill="1" applyBorder="1"/>
    <xf numFmtId="0" fontId="22" fillId="11" borderId="32" xfId="0" applyFont="1" applyFill="1" applyBorder="1"/>
    <xf numFmtId="0" fontId="42" fillId="0" borderId="0" xfId="0" applyFont="1"/>
    <xf numFmtId="0" fontId="4" fillId="10" borderId="0" xfId="0" applyFont="1" applyFill="1" applyAlignment="1">
      <alignment horizontal="left" vertical="top" wrapText="1"/>
    </xf>
    <xf numFmtId="0" fontId="49" fillId="10" borderId="0" xfId="0" applyFont="1" applyFill="1" applyBorder="1" applyAlignment="1">
      <alignment horizontal="left" vertical="top" wrapText="1"/>
    </xf>
    <xf numFmtId="0" fontId="23" fillId="10" borderId="0" xfId="0" applyFont="1" applyFill="1" applyBorder="1" applyAlignment="1">
      <alignment horizontal="left" vertical="top" wrapText="1"/>
    </xf>
    <xf numFmtId="0" fontId="22" fillId="10" borderId="0" xfId="0" applyFont="1" applyFill="1" applyAlignment="1">
      <alignment horizontal="left" vertical="top" wrapText="1"/>
    </xf>
    <xf numFmtId="0" fontId="23" fillId="10" borderId="0" xfId="0" applyFont="1" applyFill="1" applyAlignment="1">
      <alignment horizontal="center"/>
    </xf>
    <xf numFmtId="0" fontId="24" fillId="10" borderId="9" xfId="0" applyFont="1" applyFill="1" applyBorder="1" applyAlignment="1">
      <alignment horizontal="center" vertical="center"/>
    </xf>
    <xf numFmtId="0" fontId="24" fillId="10" borderId="14" xfId="0" applyFont="1" applyFill="1" applyBorder="1" applyAlignment="1">
      <alignment horizontal="center" vertical="center"/>
    </xf>
    <xf numFmtId="0" fontId="22" fillId="10" borderId="0" xfId="0" applyFont="1" applyFill="1" applyBorder="1" applyAlignment="1">
      <alignment horizontal="center" vertical="center"/>
    </xf>
    <xf numFmtId="0" fontId="23" fillId="10" borderId="20" xfId="0" applyFont="1" applyFill="1" applyBorder="1" applyAlignment="1">
      <alignment horizontal="center" vertical="center" wrapText="1"/>
    </xf>
    <xf numFmtId="0" fontId="23" fillId="10" borderId="11" xfId="0" applyFont="1" applyFill="1" applyBorder="1" applyAlignment="1">
      <alignment horizontal="center" vertical="center" wrapText="1"/>
    </xf>
    <xf numFmtId="0" fontId="23" fillId="10" borderId="21" xfId="0" applyFont="1" applyFill="1" applyBorder="1" applyAlignment="1">
      <alignment horizontal="center" vertical="center" wrapText="1"/>
    </xf>
    <xf numFmtId="168" fontId="23" fillId="10" borderId="29" xfId="0" applyNumberFormat="1" applyFont="1" applyFill="1" applyBorder="1" applyAlignment="1">
      <alignment horizontal="center" vertical="center" wrapText="1"/>
    </xf>
    <xf numFmtId="168" fontId="23" fillId="10" borderId="28" xfId="0" applyNumberFormat="1" applyFont="1" applyFill="1" applyBorder="1" applyAlignment="1">
      <alignment horizontal="center" vertical="center" wrapText="1"/>
    </xf>
    <xf numFmtId="168" fontId="23" fillId="10" borderId="30" xfId="0" applyNumberFormat="1" applyFont="1" applyFill="1" applyBorder="1" applyAlignment="1">
      <alignment horizontal="center" vertical="center" wrapText="1"/>
    </xf>
    <xf numFmtId="168" fontId="23" fillId="10" borderId="15" xfId="0" applyNumberFormat="1" applyFont="1" applyFill="1" applyBorder="1" applyAlignment="1">
      <alignment horizontal="center" vertical="center" wrapText="1"/>
    </xf>
    <xf numFmtId="168" fontId="23" fillId="10" borderId="20" xfId="0" applyNumberFormat="1" applyFont="1" applyFill="1" applyBorder="1" applyAlignment="1">
      <alignment horizontal="center" vertical="center" wrapText="1"/>
    </xf>
    <xf numFmtId="168" fontId="23" fillId="10" borderId="11" xfId="0" applyNumberFormat="1" applyFont="1" applyFill="1" applyBorder="1" applyAlignment="1">
      <alignment horizontal="center" vertical="center" wrapText="1"/>
    </xf>
    <xf numFmtId="166" fontId="23" fillId="10" borderId="20" xfId="1" applyNumberFormat="1" applyFont="1" applyFill="1" applyBorder="1" applyAlignment="1">
      <alignment horizontal="center" vertical="center" wrapText="1"/>
    </xf>
    <xf numFmtId="166" fontId="23" fillId="10" borderId="11" xfId="1" applyNumberFormat="1" applyFont="1" applyFill="1" applyBorder="1" applyAlignment="1">
      <alignment horizontal="center" vertical="center" wrapText="1"/>
    </xf>
    <xf numFmtId="166" fontId="23" fillId="10" borderId="37" xfId="1" applyNumberFormat="1" applyFont="1" applyFill="1" applyBorder="1" applyAlignment="1">
      <alignment horizontal="center" vertical="center" wrapText="1"/>
    </xf>
    <xf numFmtId="166" fontId="23" fillId="10" borderId="39" xfId="1" applyNumberFormat="1" applyFont="1" applyFill="1" applyBorder="1" applyAlignment="1">
      <alignment horizontal="center" vertical="center" wrapText="1"/>
    </xf>
    <xf numFmtId="0" fontId="23" fillId="10" borderId="8" xfId="0" applyFont="1" applyFill="1" applyBorder="1" applyAlignment="1">
      <alignment horizontal="center" vertical="center" wrapText="1"/>
    </xf>
    <xf numFmtId="0" fontId="23" fillId="10" borderId="10" xfId="0" applyFont="1" applyFill="1" applyBorder="1" applyAlignment="1">
      <alignment horizontal="center" vertical="center" wrapText="1"/>
    </xf>
    <xf numFmtId="168" fontId="23" fillId="10" borderId="21" xfId="0" applyNumberFormat="1" applyFont="1" applyFill="1" applyBorder="1" applyAlignment="1">
      <alignment horizontal="center" vertical="center" wrapText="1"/>
    </xf>
    <xf numFmtId="0" fontId="23" fillId="10" borderId="0" xfId="0" applyFont="1" applyFill="1" applyAlignment="1">
      <alignment horizontal="left"/>
    </xf>
    <xf numFmtId="0" fontId="22" fillId="10" borderId="0" xfId="0" applyFont="1" applyFill="1" applyAlignment="1">
      <alignment horizontal="left"/>
    </xf>
    <xf numFmtId="168" fontId="38" fillId="10" borderId="8" xfId="0" applyNumberFormat="1" applyFont="1" applyFill="1" applyBorder="1" applyAlignment="1">
      <alignment horizontal="center" vertical="center" wrapText="1"/>
    </xf>
    <xf numFmtId="168" fontId="38" fillId="10" borderId="28" xfId="0" applyNumberFormat="1" applyFont="1" applyFill="1" applyBorder="1" applyAlignment="1">
      <alignment horizontal="center" vertical="center" wrapText="1"/>
    </xf>
    <xf numFmtId="168" fontId="38" fillId="10" borderId="10" xfId="0" applyNumberFormat="1" applyFont="1" applyFill="1" applyBorder="1" applyAlignment="1">
      <alignment horizontal="center" vertical="center" wrapText="1"/>
    </xf>
    <xf numFmtId="168" fontId="38" fillId="10" borderId="15" xfId="0" applyNumberFormat="1" applyFont="1" applyFill="1" applyBorder="1" applyAlignment="1">
      <alignment horizontal="center" vertical="center" wrapText="1"/>
    </xf>
    <xf numFmtId="0" fontId="23" fillId="10" borderId="20" xfId="0" applyFont="1" applyFill="1" applyBorder="1" applyAlignment="1">
      <alignment horizontal="left" vertical="center" wrapText="1"/>
    </xf>
    <xf numFmtId="0" fontId="23" fillId="10" borderId="11" xfId="0" applyFont="1" applyFill="1" applyBorder="1" applyAlignment="1">
      <alignment horizontal="left" vertical="center" wrapText="1"/>
    </xf>
    <xf numFmtId="0" fontId="24" fillId="10" borderId="31" xfId="0" applyFont="1" applyFill="1" applyBorder="1" applyAlignment="1">
      <alignment horizontal="center" vertical="center"/>
    </xf>
    <xf numFmtId="0" fontId="24" fillId="10" borderId="32" xfId="0" applyFont="1" applyFill="1" applyBorder="1" applyAlignment="1">
      <alignment horizontal="center" vertical="center"/>
    </xf>
    <xf numFmtId="0" fontId="24" fillId="10" borderId="8" xfId="0" applyFont="1" applyFill="1" applyBorder="1" applyAlignment="1">
      <alignment horizontal="center" vertical="center"/>
    </xf>
    <xf numFmtId="0" fontId="24" fillId="10" borderId="28" xfId="0" applyFont="1" applyFill="1" applyBorder="1" applyAlignment="1">
      <alignment horizontal="center" vertical="center"/>
    </xf>
    <xf numFmtId="168" fontId="22" fillId="10" borderId="30" xfId="0" applyNumberFormat="1" applyFont="1" applyFill="1" applyBorder="1" applyAlignment="1">
      <alignment horizontal="center"/>
    </xf>
    <xf numFmtId="167" fontId="23" fillId="10" borderId="29" xfId="0" applyNumberFormat="1" applyFont="1" applyFill="1" applyBorder="1" applyAlignment="1">
      <alignment horizontal="center" vertical="center" wrapText="1"/>
    </xf>
    <xf numFmtId="167" fontId="23" fillId="10" borderId="0" xfId="0" applyNumberFormat="1" applyFont="1" applyFill="1" applyBorder="1" applyAlignment="1">
      <alignment horizontal="center" vertical="center" wrapText="1"/>
    </xf>
    <xf numFmtId="167" fontId="23" fillId="10" borderId="30" xfId="0" applyNumberFormat="1" applyFont="1" applyFill="1" applyBorder="1" applyAlignment="1">
      <alignment horizontal="center" vertical="center" wrapText="1"/>
    </xf>
    <xf numFmtId="167" fontId="23" fillId="10" borderId="20" xfId="0" applyNumberFormat="1" applyFont="1" applyFill="1" applyBorder="1" applyAlignment="1">
      <alignment horizontal="center" vertical="center" wrapText="1"/>
    </xf>
    <xf numFmtId="167" fontId="23" fillId="10" borderId="11" xfId="0" applyNumberFormat="1" applyFont="1" applyFill="1" applyBorder="1" applyAlignment="1">
      <alignment horizontal="center" vertical="center" wrapText="1"/>
    </xf>
    <xf numFmtId="167" fontId="23" fillId="10" borderId="21" xfId="0" applyNumberFormat="1" applyFont="1" applyFill="1" applyBorder="1" applyAlignment="1">
      <alignment horizontal="center" vertical="center" wrapText="1"/>
    </xf>
    <xf numFmtId="0" fontId="23" fillId="10" borderId="20" xfId="0" quotePrefix="1" applyFont="1" applyFill="1" applyBorder="1" applyAlignment="1">
      <alignment horizontal="center" vertical="center"/>
    </xf>
    <xf numFmtId="0" fontId="23" fillId="10" borderId="11" xfId="0" applyFont="1" applyFill="1" applyBorder="1" applyAlignment="1">
      <alignment horizontal="center" vertical="center"/>
    </xf>
    <xf numFmtId="0" fontId="23" fillId="10" borderId="21" xfId="0" applyFont="1" applyFill="1" applyBorder="1" applyAlignment="1">
      <alignment horizontal="center" vertical="center"/>
    </xf>
    <xf numFmtId="0" fontId="23" fillId="10" borderId="20" xfId="0" applyFont="1" applyFill="1" applyBorder="1" applyAlignment="1">
      <alignment horizontal="center" vertical="center"/>
    </xf>
    <xf numFmtId="43" fontId="23" fillId="10" borderId="20" xfId="1" applyFont="1" applyFill="1" applyBorder="1" applyAlignment="1">
      <alignment horizontal="center" vertical="center" wrapText="1"/>
    </xf>
    <xf numFmtId="43" fontId="23" fillId="10" borderId="21" xfId="1" applyFont="1" applyFill="1" applyBorder="1" applyAlignment="1">
      <alignment horizontal="center" vertical="center" wrapText="1"/>
    </xf>
    <xf numFmtId="0" fontId="22" fillId="10" borderId="11" xfId="0" applyFont="1" applyFill="1" applyBorder="1" applyAlignment="1">
      <alignment horizontal="center" vertical="center"/>
    </xf>
    <xf numFmtId="0" fontId="23" fillId="10" borderId="8" xfId="0" applyFont="1" applyFill="1" applyBorder="1" applyAlignment="1">
      <alignment vertical="center" wrapText="1"/>
    </xf>
    <xf numFmtId="0" fontId="23" fillId="10" borderId="10" xfId="0" applyFont="1" applyFill="1" applyBorder="1" applyAlignment="1">
      <alignment vertical="center" wrapText="1"/>
    </xf>
    <xf numFmtId="166" fontId="23" fillId="10" borderId="28" xfId="1" applyNumberFormat="1" applyFont="1" applyFill="1" applyBorder="1" applyAlignment="1">
      <alignment horizontal="center" vertical="center" wrapText="1"/>
    </xf>
    <xf numFmtId="166" fontId="23" fillId="10" borderId="15" xfId="1" applyNumberFormat="1" applyFont="1" applyFill="1" applyBorder="1" applyAlignment="1">
      <alignment horizontal="center" vertical="center" wrapText="1"/>
    </xf>
    <xf numFmtId="0" fontId="22" fillId="10" borderId="0" xfId="0" applyFont="1" applyFill="1" applyAlignment="1">
      <alignment horizontal="left" wrapText="1"/>
    </xf>
    <xf numFmtId="0" fontId="23" fillId="10" borderId="20" xfId="0" applyFont="1" applyFill="1" applyBorder="1" applyAlignment="1">
      <alignment vertical="center" wrapText="1"/>
    </xf>
    <xf numFmtId="0" fontId="23" fillId="10" borderId="11" xfId="0" applyFont="1" applyFill="1" applyBorder="1" applyAlignment="1">
      <alignment vertical="center" wrapText="1"/>
    </xf>
    <xf numFmtId="0" fontId="23" fillId="10" borderId="21" xfId="0" applyFont="1" applyFill="1" applyBorder="1" applyAlignment="1">
      <alignment vertical="center" wrapText="1"/>
    </xf>
    <xf numFmtId="0" fontId="22" fillId="10" borderId="30" xfId="0" applyFont="1" applyFill="1" applyBorder="1" applyAlignment="1">
      <alignment horizontal="center"/>
    </xf>
    <xf numFmtId="3" fontId="38" fillId="10" borderId="35" xfId="0" applyNumberFormat="1" applyFont="1" applyFill="1" applyBorder="1" applyAlignment="1">
      <alignment horizontal="center" vertical="center"/>
    </xf>
    <xf numFmtId="3" fontId="38" fillId="10" borderId="26" xfId="0" applyNumberFormat="1" applyFont="1" applyFill="1" applyBorder="1" applyAlignment="1">
      <alignment horizontal="center" vertical="center"/>
    </xf>
    <xf numFmtId="3" fontId="38" fillId="10" borderId="20" xfId="0" applyNumberFormat="1" applyFont="1" applyFill="1" applyBorder="1" applyAlignment="1">
      <alignment horizontal="center" vertical="center" wrapText="1"/>
    </xf>
    <xf numFmtId="3" fontId="38" fillId="10" borderId="11" xfId="0" applyNumberFormat="1" applyFont="1" applyFill="1" applyBorder="1" applyAlignment="1">
      <alignment horizontal="center" vertical="center" wrapText="1"/>
    </xf>
    <xf numFmtId="0" fontId="38" fillId="10" borderId="20" xfId="0" applyFont="1" applyFill="1" applyBorder="1" applyAlignment="1">
      <alignment horizontal="center" vertical="center" wrapText="1"/>
    </xf>
    <xf numFmtId="0" fontId="38" fillId="10" borderId="11" xfId="0" applyFont="1" applyFill="1" applyBorder="1" applyAlignment="1">
      <alignment horizontal="center" vertical="center" wrapText="1"/>
    </xf>
    <xf numFmtId="0" fontId="38" fillId="10" borderId="21" xfId="0" applyFont="1" applyFill="1" applyBorder="1" applyAlignment="1">
      <alignment horizontal="center" vertical="center" wrapText="1"/>
    </xf>
    <xf numFmtId="3" fontId="38" fillId="10" borderId="21" xfId="0" applyNumberFormat="1" applyFont="1" applyFill="1" applyBorder="1" applyAlignment="1">
      <alignment horizontal="center" vertical="center" wrapText="1"/>
    </xf>
    <xf numFmtId="0" fontId="23" fillId="10" borderId="8" xfId="0" applyFont="1" applyFill="1" applyBorder="1" applyAlignment="1">
      <alignment horizontal="center" vertical="center"/>
    </xf>
    <xf numFmtId="0" fontId="23" fillId="10" borderId="9" xfId="0" applyFont="1" applyFill="1" applyBorder="1" applyAlignment="1">
      <alignment horizontal="center" vertical="center"/>
    </xf>
    <xf numFmtId="0" fontId="23" fillId="10" borderId="10" xfId="0" applyFont="1" applyFill="1" applyBorder="1" applyAlignment="1">
      <alignment horizontal="center" vertical="center"/>
    </xf>
    <xf numFmtId="0" fontId="23" fillId="10" borderId="31" xfId="0" applyFont="1" applyFill="1" applyBorder="1" applyAlignment="1">
      <alignment horizontal="left" vertical="center"/>
    </xf>
    <xf numFmtId="0" fontId="23" fillId="10" borderId="33" xfId="0" applyFont="1" applyFill="1" applyBorder="1" applyAlignment="1">
      <alignment horizontal="left" vertical="center"/>
    </xf>
    <xf numFmtId="0" fontId="23" fillId="10" borderId="32" xfId="0" applyFont="1" applyFill="1" applyBorder="1" applyAlignment="1">
      <alignment horizontal="left" vertical="center"/>
    </xf>
    <xf numFmtId="0" fontId="38" fillId="10" borderId="37" xfId="0" applyFont="1" applyFill="1" applyBorder="1" applyAlignment="1">
      <alignment horizontal="center" vertical="center" wrapText="1"/>
    </xf>
    <xf numFmtId="0" fontId="38" fillId="10" borderId="38" xfId="0" applyFont="1" applyFill="1" applyBorder="1" applyAlignment="1">
      <alignment horizontal="center" vertical="center" wrapText="1"/>
    </xf>
    <xf numFmtId="0" fontId="38" fillId="10" borderId="12" xfId="0" applyFont="1" applyFill="1" applyBorder="1" applyAlignment="1">
      <alignment horizontal="center" vertical="center" wrapText="1"/>
    </xf>
    <xf numFmtId="0" fontId="23" fillId="10" borderId="43" xfId="0" applyFont="1" applyFill="1" applyBorder="1" applyAlignment="1">
      <alignment horizontal="center"/>
    </xf>
    <xf numFmtId="0" fontId="23" fillId="10" borderId="44" xfId="0" applyFont="1" applyFill="1" applyBorder="1" applyAlignment="1">
      <alignment horizontal="center"/>
    </xf>
    <xf numFmtId="0" fontId="23" fillId="10" borderId="45" xfId="0" applyFont="1" applyFill="1" applyBorder="1" applyAlignment="1">
      <alignment horizontal="center"/>
    </xf>
    <xf numFmtId="0" fontId="23" fillId="10" borderId="31" xfId="0" applyFont="1" applyFill="1" applyBorder="1" applyAlignment="1">
      <alignment horizontal="left"/>
    </xf>
    <xf numFmtId="0" fontId="23" fillId="10" borderId="33" xfId="0" applyFont="1" applyFill="1" applyBorder="1" applyAlignment="1">
      <alignment horizontal="left"/>
    </xf>
    <xf numFmtId="0" fontId="23" fillId="10" borderId="32" xfId="0" applyFont="1" applyFill="1" applyBorder="1" applyAlignment="1">
      <alignment horizontal="left"/>
    </xf>
    <xf numFmtId="0" fontId="36" fillId="0" borderId="0" xfId="0" applyFont="1" applyAlignment="1">
      <alignment horizontal="center"/>
    </xf>
    <xf numFmtId="0" fontId="37" fillId="0" borderId="0" xfId="0" applyFont="1" applyAlignment="1">
      <alignment horizontal="center"/>
    </xf>
    <xf numFmtId="0" fontId="36" fillId="0" borderId="0" xfId="0" applyFont="1" applyBorder="1" applyAlignment="1">
      <alignment horizontal="center"/>
    </xf>
    <xf numFmtId="165" fontId="10" fillId="0" borderId="26" xfId="0" applyNumberFormat="1" applyFont="1" applyBorder="1" applyAlignment="1">
      <alignment horizontal="center" vertical="center"/>
    </xf>
    <xf numFmtId="165" fontId="10" fillId="0" borderId="19" xfId="0" applyNumberFormat="1" applyFont="1" applyBorder="1" applyAlignment="1">
      <alignment horizontal="center" vertical="center"/>
    </xf>
    <xf numFmtId="165" fontId="10" fillId="0" borderId="35" xfId="0" applyNumberFormat="1" applyFont="1" applyBorder="1" applyAlignment="1">
      <alignment horizontal="center" vertical="center"/>
    </xf>
    <xf numFmtId="165" fontId="10" fillId="0" borderId="36" xfId="0" applyNumberFormat="1" applyFont="1" applyBorder="1" applyAlignment="1">
      <alignment horizontal="center" vertical="center"/>
    </xf>
    <xf numFmtId="165" fontId="10" fillId="0" borderId="35" xfId="0" applyNumberFormat="1" applyFont="1" applyBorder="1" applyAlignment="1">
      <alignment horizontal="center"/>
    </xf>
    <xf numFmtId="165" fontId="10" fillId="0" borderId="36" xfId="0" applyNumberFormat="1" applyFont="1" applyBorder="1" applyAlignment="1">
      <alignment horizontal="center"/>
    </xf>
    <xf numFmtId="0" fontId="21" fillId="0" borderId="5" xfId="0" applyFont="1" applyBorder="1" applyAlignment="1">
      <alignment horizontal="center"/>
    </xf>
    <xf numFmtId="0" fontId="21" fillId="0" borderId="0" xfId="0" applyFont="1" applyBorder="1" applyAlignment="1">
      <alignment horizontal="center"/>
    </xf>
    <xf numFmtId="0" fontId="21" fillId="0" borderId="35" xfId="1" applyNumberFormat="1" applyFont="1" applyBorder="1" applyAlignment="1">
      <alignment horizontal="center" vertical="center"/>
    </xf>
    <xf numFmtId="0" fontId="21" fillId="0" borderId="36" xfId="1" applyNumberFormat="1" applyFont="1" applyBorder="1" applyAlignment="1">
      <alignment horizontal="center" vertical="center"/>
    </xf>
    <xf numFmtId="0" fontId="21" fillId="0" borderId="35" xfId="0" applyNumberFormat="1" applyFont="1" applyBorder="1" applyAlignment="1">
      <alignment horizontal="center"/>
    </xf>
    <xf numFmtId="0" fontId="21" fillId="0" borderId="36" xfId="0" applyNumberFormat="1" applyFont="1" applyBorder="1" applyAlignment="1">
      <alignment horizontal="center"/>
    </xf>
    <xf numFmtId="165" fontId="10" fillId="0" borderId="0" xfId="0" applyNumberFormat="1" applyFont="1" applyFill="1" applyBorder="1" applyAlignment="1">
      <alignment horizontal="center" vertical="center"/>
    </xf>
    <xf numFmtId="165" fontId="10" fillId="0" borderId="0" xfId="0" applyNumberFormat="1" applyFont="1" applyFill="1" applyBorder="1" applyAlignment="1">
      <alignment horizontal="center"/>
    </xf>
  </cellXfs>
  <cellStyles count="32">
    <cellStyle name="Comma" xfId="1" builtinId="3"/>
    <cellStyle name="Comma 10 10" xfId="28"/>
    <cellStyle name="Hyperlink" xfId="31" builtinId="8"/>
    <cellStyle name="Normal" xfId="0" builtinId="0"/>
    <cellStyle name="Normal 2" xfId="29"/>
    <cellStyle name="Normal 2 10" xfId="2"/>
    <cellStyle name="Normal 2 11" xfId="3"/>
    <cellStyle name="Normal 2 12" xfId="4"/>
    <cellStyle name="Normal 2 13" xfId="5"/>
    <cellStyle name="Normal 2 14" xfId="6"/>
    <cellStyle name="Normal 2 15" xfId="7"/>
    <cellStyle name="Normal 2 2" xfId="8"/>
    <cellStyle name="Normal 2 3" xfId="9"/>
    <cellStyle name="Normal 2 4" xfId="10"/>
    <cellStyle name="Normal 2 5" xfId="11"/>
    <cellStyle name="Normal 2 6" xfId="12"/>
    <cellStyle name="Normal 2 7" xfId="13"/>
    <cellStyle name="Normal 2 8" xfId="14"/>
    <cellStyle name="Normal 2 9" xfId="15"/>
    <cellStyle name="Normal 25" xfId="16"/>
    <cellStyle name="Normal 26" xfId="17"/>
    <cellStyle name="Normal 27" xfId="18"/>
    <cellStyle name="Normal 28" xfId="19"/>
    <cellStyle name="Normal 29" xfId="20"/>
    <cellStyle name="Normal 3" xfId="21"/>
    <cellStyle name="Normal 30" xfId="22"/>
    <cellStyle name="Normal 31" xfId="23"/>
    <cellStyle name="Normal 4" xfId="24"/>
    <cellStyle name="Normal 5" xfId="25"/>
    <cellStyle name="Normal 6" xfId="26"/>
    <cellStyle name="Normal 7" xfId="27"/>
    <cellStyle name="Percent" xfId="30" builtinId="5"/>
  </cellStyles>
  <dxfs count="0"/>
  <tableStyles count="0" defaultTableStyle="TableStyleMedium9" defaultPivotStyle="PivotStyleLight16"/>
  <colors>
    <mruColors>
      <color rgb="FFCCFF99"/>
      <color rgb="FFFF5050"/>
      <color rgb="FFFFFF99"/>
      <color rgb="FFFFCC66"/>
      <color rgb="FF99FF99"/>
      <color rgb="FF99CCFF"/>
      <color rgb="FFFFCCCC"/>
      <color rgb="FFFF99CC"/>
      <color rgb="FFFF0066"/>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5486400</xdr:colOff>
      <xdr:row>28</xdr:row>
      <xdr:rowOff>104775</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0" y="0"/>
          <a:ext cx="5943600" cy="6019800"/>
        </a:xfrm>
        <a:prstGeom prst="rect">
          <a:avLst/>
        </a:prstGeom>
        <a:noFill/>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39997558519241921"/>
  </sheetPr>
  <dimension ref="A1:N37"/>
  <sheetViews>
    <sheetView workbookViewId="0">
      <selection activeCell="I25" sqref="I25"/>
    </sheetView>
  </sheetViews>
  <sheetFormatPr defaultRowHeight="12.75" x14ac:dyDescent="0.2"/>
  <cols>
    <col min="1" max="1" width="3.42578125" style="233" customWidth="1"/>
    <col min="2" max="2" width="5.85546875" style="233" customWidth="1"/>
    <col min="3" max="11" width="9.140625" style="233"/>
    <col min="12" max="12" width="30.42578125" style="233" customWidth="1"/>
    <col min="13" max="16384" width="9.140625" style="233"/>
  </cols>
  <sheetData>
    <row r="1" spans="2:13" ht="13.5" thickBot="1" x14ac:dyDescent="0.25"/>
    <row r="2" spans="2:13" x14ac:dyDescent="0.2">
      <c r="B2" s="454"/>
      <c r="C2" s="455"/>
      <c r="D2" s="455"/>
      <c r="E2" s="455"/>
      <c r="F2" s="455"/>
      <c r="G2" s="455"/>
      <c r="H2" s="455"/>
      <c r="I2" s="455"/>
      <c r="J2" s="455"/>
      <c r="K2" s="455"/>
      <c r="L2" s="456"/>
    </row>
    <row r="3" spans="2:13" ht="14.25" x14ac:dyDescent="0.2">
      <c r="B3" s="457"/>
      <c r="C3" s="458" t="s">
        <v>0</v>
      </c>
      <c r="D3" s="459"/>
      <c r="E3" s="459"/>
      <c r="F3" s="459"/>
      <c r="G3" s="459"/>
      <c r="H3" s="459"/>
      <c r="I3" s="459"/>
      <c r="J3" s="459"/>
      <c r="K3" s="459"/>
      <c r="L3" s="460"/>
    </row>
    <row r="4" spans="2:13" ht="14.25" x14ac:dyDescent="0.2">
      <c r="B4" s="457"/>
      <c r="C4" s="458"/>
      <c r="D4" s="459"/>
      <c r="E4" s="459"/>
      <c r="F4" s="459"/>
      <c r="G4" s="459"/>
      <c r="H4" s="459"/>
      <c r="I4" s="459"/>
      <c r="J4" s="459"/>
      <c r="K4" s="459"/>
      <c r="L4" s="460"/>
    </row>
    <row r="5" spans="2:13" x14ac:dyDescent="0.2">
      <c r="B5" s="457"/>
      <c r="C5" s="459" t="s">
        <v>1</v>
      </c>
      <c r="D5" s="459"/>
      <c r="E5" s="459"/>
      <c r="F5" s="459"/>
      <c r="G5" s="459"/>
      <c r="H5" s="459"/>
      <c r="I5" s="459"/>
      <c r="J5" s="459"/>
      <c r="K5" s="459"/>
      <c r="L5" s="460"/>
    </row>
    <row r="6" spans="2:13" x14ac:dyDescent="0.2">
      <c r="B6" s="457"/>
      <c r="C6" s="459" t="s">
        <v>2</v>
      </c>
      <c r="D6" s="459"/>
      <c r="E6" s="459"/>
      <c r="F6" s="459"/>
      <c r="G6" s="459"/>
      <c r="H6" s="459"/>
      <c r="I6" s="459"/>
      <c r="J6" s="459"/>
      <c r="K6" s="459"/>
      <c r="L6" s="460"/>
    </row>
    <row r="7" spans="2:13" x14ac:dyDescent="0.2">
      <c r="B7" s="457"/>
      <c r="C7" s="459" t="s">
        <v>3</v>
      </c>
      <c r="D7" s="459"/>
      <c r="E7" s="459"/>
      <c r="F7" s="459"/>
      <c r="G7" s="459"/>
      <c r="H7" s="459"/>
      <c r="I7" s="459"/>
      <c r="J7" s="459"/>
      <c r="K7" s="459"/>
      <c r="L7" s="460"/>
    </row>
    <row r="8" spans="2:13" x14ac:dyDescent="0.2">
      <c r="B8" s="457"/>
      <c r="C8" s="459" t="s">
        <v>4</v>
      </c>
      <c r="D8" s="459"/>
      <c r="E8" s="459"/>
      <c r="F8" s="459"/>
      <c r="G8" s="459"/>
      <c r="H8" s="459"/>
      <c r="I8" s="459"/>
      <c r="J8" s="459"/>
      <c r="K8" s="459"/>
      <c r="L8" s="460"/>
    </row>
    <row r="9" spans="2:13" x14ac:dyDescent="0.2">
      <c r="B9" s="457"/>
      <c r="C9" s="459" t="s">
        <v>5</v>
      </c>
      <c r="D9" s="459"/>
      <c r="E9" s="459"/>
      <c r="F9" s="459"/>
      <c r="G9" s="459"/>
      <c r="H9" s="459"/>
      <c r="I9" s="459"/>
      <c r="J9" s="459"/>
      <c r="K9" s="459"/>
      <c r="L9" s="460"/>
    </row>
    <row r="10" spans="2:13" x14ac:dyDescent="0.2">
      <c r="B10" s="457"/>
      <c r="C10" s="459" t="s">
        <v>6</v>
      </c>
      <c r="D10" s="459"/>
      <c r="E10" s="459"/>
      <c r="F10" s="459"/>
      <c r="G10" s="459"/>
      <c r="H10" s="459"/>
      <c r="I10" s="459"/>
      <c r="J10" s="459"/>
      <c r="K10" s="459"/>
      <c r="L10" s="460"/>
    </row>
    <row r="11" spans="2:13" x14ac:dyDescent="0.2">
      <c r="B11" s="457"/>
      <c r="C11" s="459" t="s">
        <v>7</v>
      </c>
      <c r="D11" s="459"/>
      <c r="E11" s="459"/>
      <c r="F11" s="459"/>
      <c r="G11" s="459"/>
      <c r="H11" s="459"/>
      <c r="I11" s="459"/>
      <c r="J11" s="459"/>
      <c r="K11" s="459"/>
      <c r="L11" s="460"/>
    </row>
    <row r="12" spans="2:13" x14ac:dyDescent="0.2">
      <c r="B12" s="457"/>
      <c r="C12" s="459" t="s">
        <v>8</v>
      </c>
      <c r="D12" s="459"/>
      <c r="E12" s="459"/>
      <c r="F12" s="459"/>
      <c r="G12" s="459"/>
      <c r="H12" s="459"/>
      <c r="I12" s="459"/>
      <c r="J12" s="459"/>
      <c r="K12" s="459"/>
      <c r="L12" s="460"/>
    </row>
    <row r="13" spans="2:13" x14ac:dyDescent="0.2">
      <c r="B13" s="457"/>
      <c r="C13" s="461"/>
      <c r="D13" s="459"/>
      <c r="E13" s="459"/>
      <c r="F13" s="459"/>
      <c r="G13" s="459"/>
      <c r="H13" s="459"/>
      <c r="I13" s="459"/>
      <c r="J13" s="459"/>
      <c r="K13" s="459"/>
      <c r="L13" s="460"/>
    </row>
    <row r="14" spans="2:13" x14ac:dyDescent="0.2">
      <c r="B14" s="462" t="s">
        <v>9</v>
      </c>
      <c r="C14" s="463" t="s">
        <v>10</v>
      </c>
      <c r="D14" s="463"/>
      <c r="E14" s="463"/>
      <c r="F14" s="463"/>
      <c r="G14" s="463"/>
      <c r="H14" s="463"/>
      <c r="I14" s="463"/>
      <c r="J14" s="463"/>
      <c r="K14" s="463"/>
      <c r="L14" s="464"/>
      <c r="M14" s="322"/>
    </row>
    <row r="15" spans="2:13" x14ac:dyDescent="0.2">
      <c r="B15" s="457"/>
      <c r="C15" s="465" t="s">
        <v>11</v>
      </c>
      <c r="D15" s="463"/>
      <c r="E15" s="463"/>
      <c r="F15" s="463"/>
      <c r="G15" s="463"/>
      <c r="H15" s="463"/>
      <c r="I15" s="463"/>
      <c r="J15" s="463"/>
      <c r="K15" s="463"/>
      <c r="L15" s="464"/>
    </row>
    <row r="16" spans="2:13" x14ac:dyDescent="0.2">
      <c r="B16" s="457"/>
      <c r="C16" s="463" t="s">
        <v>475</v>
      </c>
      <c r="D16" s="463"/>
      <c r="E16" s="463"/>
      <c r="F16" s="463"/>
      <c r="G16" s="463"/>
      <c r="H16" s="463"/>
      <c r="I16" s="463"/>
      <c r="J16" s="463"/>
      <c r="K16" s="463"/>
      <c r="L16" s="464"/>
    </row>
    <row r="17" spans="1:14" x14ac:dyDescent="0.2">
      <c r="B17" s="457"/>
      <c r="C17" s="463"/>
      <c r="D17" s="463"/>
      <c r="E17" s="463"/>
      <c r="F17" s="463"/>
      <c r="G17" s="463"/>
      <c r="H17" s="463"/>
      <c r="I17" s="463"/>
      <c r="J17" s="463"/>
      <c r="K17" s="463"/>
      <c r="L17" s="464"/>
    </row>
    <row r="18" spans="1:14" x14ac:dyDescent="0.2">
      <c r="A18" s="234"/>
      <c r="B18" s="466" t="s">
        <v>12</v>
      </c>
      <c r="C18" s="463" t="s">
        <v>13</v>
      </c>
      <c r="D18" s="463"/>
      <c r="E18" s="463"/>
      <c r="F18" s="463"/>
      <c r="G18" s="463"/>
      <c r="H18" s="463"/>
      <c r="I18" s="463"/>
      <c r="J18" s="463"/>
      <c r="K18" s="463"/>
      <c r="L18" s="464"/>
    </row>
    <row r="19" spans="1:14" x14ac:dyDescent="0.2">
      <c r="B19" s="457"/>
      <c r="C19" s="463" t="s">
        <v>14</v>
      </c>
      <c r="D19" s="463"/>
      <c r="E19" s="463"/>
      <c r="F19" s="463"/>
      <c r="G19" s="463"/>
      <c r="H19" s="463"/>
      <c r="I19" s="463"/>
      <c r="J19" s="463"/>
      <c r="K19" s="463"/>
      <c r="L19" s="464"/>
    </row>
    <row r="20" spans="1:14" x14ac:dyDescent="0.2">
      <c r="B20" s="457"/>
      <c r="C20" s="463" t="s">
        <v>446</v>
      </c>
      <c r="D20" s="463"/>
      <c r="E20" s="463"/>
      <c r="F20" s="463"/>
      <c r="G20" s="463"/>
      <c r="H20" s="463"/>
      <c r="I20" s="463"/>
      <c r="J20" s="463"/>
      <c r="K20" s="463"/>
      <c r="L20" s="464"/>
    </row>
    <row r="21" spans="1:14" x14ac:dyDescent="0.2">
      <c r="B21" s="457"/>
      <c r="C21" s="463"/>
      <c r="D21" s="459"/>
      <c r="E21" s="459"/>
      <c r="F21" s="459"/>
      <c r="G21" s="459"/>
      <c r="H21" s="459"/>
      <c r="I21" s="459"/>
      <c r="J21" s="459"/>
      <c r="K21" s="459"/>
      <c r="L21" s="460"/>
    </row>
    <row r="22" spans="1:14" x14ac:dyDescent="0.2">
      <c r="B22" s="467" t="s">
        <v>15</v>
      </c>
      <c r="C22" s="459" t="s">
        <v>16</v>
      </c>
      <c r="D22" s="459"/>
      <c r="E22" s="459"/>
      <c r="F22" s="459"/>
      <c r="G22" s="468"/>
      <c r="H22" s="459"/>
      <c r="I22" s="459"/>
      <c r="J22" s="459"/>
      <c r="K22" s="459"/>
      <c r="L22" s="460"/>
    </row>
    <row r="23" spans="1:14" x14ac:dyDescent="0.2">
      <c r="B23" s="467"/>
      <c r="C23" s="459" t="s">
        <v>17</v>
      </c>
      <c r="D23" s="459"/>
      <c r="E23" s="459"/>
      <c r="F23" s="459"/>
      <c r="G23" s="468"/>
      <c r="H23" s="459"/>
      <c r="I23" s="459"/>
      <c r="J23" s="459"/>
      <c r="K23" s="459"/>
      <c r="L23" s="460"/>
    </row>
    <row r="24" spans="1:14" x14ac:dyDescent="0.2">
      <c r="B24" s="467"/>
      <c r="C24" s="459"/>
      <c r="D24" s="459"/>
      <c r="E24" s="459"/>
      <c r="F24" s="459"/>
      <c r="G24" s="468"/>
      <c r="H24" s="459"/>
      <c r="I24" s="459"/>
      <c r="J24" s="459"/>
      <c r="K24" s="459"/>
      <c r="L24" s="460"/>
    </row>
    <row r="25" spans="1:14" x14ac:dyDescent="0.2">
      <c r="B25" s="467" t="s">
        <v>18</v>
      </c>
      <c r="C25" s="459" t="s">
        <v>19</v>
      </c>
      <c r="D25" s="459"/>
      <c r="E25" s="459"/>
      <c r="F25" s="459"/>
      <c r="G25" s="459"/>
      <c r="H25" s="459"/>
      <c r="I25" s="459"/>
      <c r="J25" s="459"/>
      <c r="K25" s="459"/>
      <c r="L25" s="460"/>
      <c r="M25" s="322"/>
    </row>
    <row r="26" spans="1:14" x14ac:dyDescent="0.2">
      <c r="B26" s="467"/>
      <c r="C26" s="459" t="s">
        <v>20</v>
      </c>
      <c r="D26" s="459"/>
      <c r="E26" s="459"/>
      <c r="F26" s="459"/>
      <c r="G26" s="459"/>
      <c r="H26" s="459"/>
      <c r="I26" s="459"/>
      <c r="J26" s="459"/>
      <c r="K26" s="459"/>
      <c r="L26" s="460"/>
      <c r="N26" s="433"/>
    </row>
    <row r="27" spans="1:14" x14ac:dyDescent="0.2">
      <c r="B27" s="467"/>
      <c r="C27" s="459"/>
      <c r="D27" s="459"/>
      <c r="E27" s="459"/>
      <c r="F27" s="459"/>
      <c r="G27" s="459"/>
      <c r="H27" s="459"/>
      <c r="I27" s="459"/>
      <c r="J27" s="459"/>
      <c r="K27" s="459"/>
      <c r="L27" s="460"/>
    </row>
    <row r="28" spans="1:14" x14ac:dyDescent="0.2">
      <c r="B28" s="467" t="s">
        <v>21</v>
      </c>
      <c r="C28" s="459" t="s">
        <v>22</v>
      </c>
      <c r="D28" s="459"/>
      <c r="E28" s="459"/>
      <c r="F28" s="459"/>
      <c r="G28" s="459"/>
      <c r="H28" s="459"/>
      <c r="I28" s="459"/>
      <c r="J28" s="459"/>
      <c r="K28" s="459"/>
      <c r="L28" s="460"/>
    </row>
    <row r="29" spans="1:14" x14ac:dyDescent="0.2">
      <c r="B29" s="467"/>
      <c r="C29" s="459"/>
      <c r="D29" s="459"/>
      <c r="E29" s="459"/>
      <c r="F29" s="459"/>
      <c r="G29" s="459"/>
      <c r="H29" s="459"/>
      <c r="I29" s="459"/>
      <c r="J29" s="459"/>
      <c r="K29" s="459"/>
      <c r="L29" s="460"/>
    </row>
    <row r="30" spans="1:14" x14ac:dyDescent="0.2">
      <c r="B30" s="467" t="s">
        <v>23</v>
      </c>
      <c r="C30" s="459" t="s">
        <v>24</v>
      </c>
      <c r="D30" s="469"/>
      <c r="E30" s="469"/>
      <c r="F30" s="469"/>
      <c r="G30" s="469"/>
      <c r="H30" s="469"/>
      <c r="I30" s="469"/>
      <c r="J30" s="469"/>
      <c r="K30" s="469"/>
      <c r="L30" s="470"/>
    </row>
    <row r="31" spans="1:14" x14ac:dyDescent="0.2">
      <c r="B31" s="467"/>
      <c r="C31" s="459" t="s">
        <v>474</v>
      </c>
      <c r="D31" s="469"/>
      <c r="E31" s="469"/>
      <c r="F31" s="469"/>
      <c r="G31" s="469"/>
      <c r="H31" s="469"/>
      <c r="I31" s="469"/>
      <c r="J31" s="469"/>
      <c r="K31" s="469"/>
      <c r="L31" s="470"/>
    </row>
    <row r="32" spans="1:14" x14ac:dyDescent="0.2">
      <c r="B32" s="467"/>
      <c r="C32" s="459"/>
      <c r="D32" s="459"/>
      <c r="E32" s="459"/>
      <c r="F32" s="459"/>
      <c r="G32" s="459"/>
      <c r="H32" s="459"/>
      <c r="I32" s="459"/>
      <c r="J32" s="459"/>
      <c r="K32" s="459"/>
      <c r="L32" s="460"/>
    </row>
    <row r="33" spans="2:12" x14ac:dyDescent="0.2">
      <c r="B33" s="467" t="s">
        <v>25</v>
      </c>
      <c r="C33" s="471" t="s">
        <v>26</v>
      </c>
      <c r="D33" s="459"/>
      <c r="E33" s="459"/>
      <c r="F33" s="459"/>
      <c r="G33" s="459"/>
      <c r="H33" s="459"/>
      <c r="I33" s="459"/>
      <c r="J33" s="459"/>
      <c r="K33" s="459"/>
      <c r="L33" s="460"/>
    </row>
    <row r="34" spans="2:12" x14ac:dyDescent="0.2">
      <c r="B34" s="467"/>
      <c r="C34" s="471"/>
      <c r="D34" s="459"/>
      <c r="E34" s="459"/>
      <c r="F34" s="459"/>
      <c r="G34" s="459"/>
      <c r="H34" s="459"/>
      <c r="I34" s="459"/>
      <c r="J34" s="459"/>
      <c r="K34" s="459"/>
      <c r="L34" s="460"/>
    </row>
    <row r="35" spans="2:12" x14ac:dyDescent="0.2">
      <c r="B35" s="467" t="s">
        <v>27</v>
      </c>
      <c r="C35" s="459" t="s">
        <v>28</v>
      </c>
      <c r="D35" s="459"/>
      <c r="E35" s="459"/>
      <c r="F35" s="459"/>
      <c r="G35" s="459"/>
      <c r="H35" s="459"/>
      <c r="I35" s="459"/>
      <c r="J35" s="459"/>
      <c r="K35" s="459"/>
      <c r="L35" s="460"/>
    </row>
    <row r="36" spans="2:12" x14ac:dyDescent="0.2">
      <c r="B36" s="467"/>
      <c r="C36" s="459"/>
      <c r="D36" s="459"/>
      <c r="E36" s="459"/>
      <c r="F36" s="459"/>
      <c r="G36" s="459"/>
      <c r="H36" s="459"/>
      <c r="I36" s="459"/>
      <c r="J36" s="459"/>
      <c r="K36" s="459"/>
      <c r="L36" s="460"/>
    </row>
    <row r="37" spans="2:12" ht="13.5" thickBot="1" x14ac:dyDescent="0.25">
      <c r="B37" s="474"/>
      <c r="C37" s="472"/>
      <c r="D37" s="472"/>
      <c r="E37" s="472"/>
      <c r="F37" s="472"/>
      <c r="G37" s="472"/>
      <c r="H37" s="472"/>
      <c r="I37" s="472"/>
      <c r="J37" s="472"/>
      <c r="K37" s="472"/>
      <c r="L37" s="473"/>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25"/>
  <sheetViews>
    <sheetView workbookViewId="0">
      <selection activeCell="E40" sqref="E40"/>
    </sheetView>
  </sheetViews>
  <sheetFormatPr defaultRowHeight="12.75" x14ac:dyDescent="0.2"/>
  <cols>
    <col min="1" max="1" width="40.28515625" customWidth="1"/>
    <col min="2" max="2" width="16.42578125" customWidth="1"/>
    <col min="3" max="3" width="13.85546875" customWidth="1"/>
  </cols>
  <sheetData>
    <row r="1" spans="1:4" ht="15" x14ac:dyDescent="0.25">
      <c r="A1" s="564" t="str">
        <f>'BANK REC-SAVING'!A1:C1</f>
        <v>BANK RECONCILIATION</v>
      </c>
      <c r="B1" s="564"/>
      <c r="C1" s="564"/>
    </row>
    <row r="2" spans="1:4" ht="13.5" x14ac:dyDescent="0.25">
      <c r="A2" s="1" t="s">
        <v>212</v>
      </c>
      <c r="B2" s="1"/>
      <c r="C2" s="1"/>
    </row>
    <row r="3" spans="1:4" ht="14.25" thickBot="1" x14ac:dyDescent="0.3">
      <c r="A3" s="1"/>
      <c r="B3" s="1"/>
      <c r="C3" s="1"/>
    </row>
    <row r="4" spans="1:4" ht="15.75" thickBot="1" x14ac:dyDescent="0.35">
      <c r="A4" s="69"/>
      <c r="B4" s="75" t="s">
        <v>223</v>
      </c>
      <c r="D4" s="1"/>
    </row>
    <row r="5" spans="1:4" ht="13.5" x14ac:dyDescent="0.25">
      <c r="A5" s="70" t="str">
        <f>'BANK REC-SAVING'!A5</f>
        <v>Bank Balance 31/12/2013</v>
      </c>
      <c r="B5" s="73">
        <f>'FORM 3'!F23</f>
        <v>0</v>
      </c>
      <c r="D5" s="1"/>
    </row>
    <row r="6" spans="1:4" ht="13.5" x14ac:dyDescent="0.25">
      <c r="A6" s="70"/>
      <c r="B6" s="73"/>
      <c r="D6" s="1"/>
    </row>
    <row r="7" spans="1:4" ht="15" x14ac:dyDescent="0.3">
      <c r="A7" s="71" t="str">
        <f>'BANK REC-SAVING'!A7</f>
        <v>Adjustments</v>
      </c>
      <c r="B7" s="73">
        <v>0</v>
      </c>
      <c r="D7" s="1"/>
    </row>
    <row r="8" spans="1:4" ht="15" x14ac:dyDescent="0.3">
      <c r="A8" s="71"/>
      <c r="B8" s="73"/>
      <c r="D8" s="1"/>
    </row>
    <row r="9" spans="1:4" ht="14.25" thickBot="1" x14ac:dyDescent="0.3">
      <c r="A9" s="72" t="str">
        <f>'BANK REC-SAVING'!A10</f>
        <v>Cash Book Balance 31/12/2013</v>
      </c>
      <c r="B9" s="74">
        <f>B5</f>
        <v>0</v>
      </c>
      <c r="D9" s="1"/>
    </row>
    <row r="10" spans="1:4" ht="15" x14ac:dyDescent="0.3">
      <c r="A10" s="1"/>
      <c r="B10" s="1"/>
      <c r="C10" s="4"/>
      <c r="D10" s="1"/>
    </row>
    <row r="11" spans="1:4" ht="13.5" x14ac:dyDescent="0.25">
      <c r="A11" s="1"/>
      <c r="B11" s="2"/>
      <c r="C11" s="1"/>
      <c r="D11" s="1"/>
    </row>
    <row r="12" spans="1:4" ht="13.5" x14ac:dyDescent="0.25">
      <c r="A12" s="1" t="s">
        <v>216</v>
      </c>
      <c r="B12" s="3"/>
      <c r="C12" s="1"/>
      <c r="D12" s="1"/>
    </row>
    <row r="13" spans="1:4" ht="13.5" x14ac:dyDescent="0.25">
      <c r="A13" s="1"/>
      <c r="B13" s="3"/>
      <c r="C13" s="1"/>
      <c r="D13" s="1"/>
    </row>
    <row r="14" spans="1:4" ht="13.5" x14ac:dyDescent="0.25">
      <c r="A14" s="1"/>
      <c r="B14" s="3"/>
      <c r="C14" s="1"/>
      <c r="D14" s="1"/>
    </row>
    <row r="15" spans="1:4" ht="13.5" x14ac:dyDescent="0.25">
      <c r="A15" s="1"/>
      <c r="B15" s="3"/>
      <c r="C15" s="1"/>
      <c r="D15" s="1"/>
    </row>
    <row r="16" spans="1:4" ht="13.5" x14ac:dyDescent="0.25">
      <c r="A16" s="1" t="s">
        <v>217</v>
      </c>
      <c r="B16" s="3" t="s">
        <v>218</v>
      </c>
      <c r="C16" s="1"/>
      <c r="D16" s="1"/>
    </row>
    <row r="17" spans="1:4" ht="13.5" x14ac:dyDescent="0.25">
      <c r="A17" s="1"/>
      <c r="B17" s="3"/>
      <c r="C17" s="1"/>
      <c r="D17" s="1"/>
    </row>
    <row r="18" spans="1:4" ht="13.5" x14ac:dyDescent="0.25">
      <c r="A18" s="1"/>
      <c r="B18" s="3"/>
      <c r="C18" s="1"/>
      <c r="D18" s="1"/>
    </row>
    <row r="19" spans="1:4" ht="13.5" x14ac:dyDescent="0.25">
      <c r="A19" s="1"/>
      <c r="B19" s="3"/>
      <c r="C19" s="1"/>
      <c r="D19" s="1"/>
    </row>
    <row r="20" spans="1:4" ht="13.5" x14ac:dyDescent="0.25">
      <c r="A20" s="1" t="s">
        <v>219</v>
      </c>
      <c r="B20" s="3" t="s">
        <v>218</v>
      </c>
      <c r="C20" s="1"/>
      <c r="D20" s="1"/>
    </row>
    <row r="21" spans="1:4" ht="13.5" x14ac:dyDescent="0.25">
      <c r="A21" s="1"/>
      <c r="B21" s="3"/>
      <c r="C21" s="1"/>
      <c r="D21" s="1"/>
    </row>
    <row r="22" spans="1:4" ht="13.5" x14ac:dyDescent="0.25">
      <c r="A22" s="1" t="s">
        <v>220</v>
      </c>
      <c r="B22" s="3" t="s">
        <v>221</v>
      </c>
      <c r="C22" s="1"/>
      <c r="D22" s="1"/>
    </row>
    <row r="23" spans="1:4" ht="13.5" x14ac:dyDescent="0.25">
      <c r="A23" s="1"/>
      <c r="B23" s="3"/>
      <c r="C23" s="1"/>
      <c r="D23" s="1"/>
    </row>
    <row r="24" spans="1:4" ht="13.5" x14ac:dyDescent="0.25">
      <c r="A24" s="1"/>
      <c r="B24" s="1"/>
      <c r="C24" s="1"/>
      <c r="D24" s="1"/>
    </row>
    <row r="25" spans="1:4" ht="13.5" x14ac:dyDescent="0.25">
      <c r="A25" s="1" t="s">
        <v>222</v>
      </c>
    </row>
  </sheetData>
  <mergeCells count="1">
    <mergeCell ref="A1:C1"/>
  </mergeCells>
  <phoneticPr fontId="5"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W54"/>
  <sheetViews>
    <sheetView workbookViewId="0">
      <selection activeCell="O10" sqref="O10"/>
    </sheetView>
  </sheetViews>
  <sheetFormatPr defaultRowHeight="15" customHeight="1" x14ac:dyDescent="0.2"/>
  <cols>
    <col min="1" max="1" width="18.5703125" style="14" customWidth="1"/>
    <col min="2" max="2" width="22.85546875" style="14" customWidth="1"/>
    <col min="3" max="4" width="15.140625" style="14" hidden="1" customWidth="1"/>
    <col min="5" max="5" width="0.85546875" style="14" hidden="1" customWidth="1"/>
    <col min="6" max="6" width="14" style="14" customWidth="1"/>
    <col min="7" max="7" width="29.5703125" style="47" customWidth="1"/>
    <col min="8" max="8" width="18.42578125" style="47" customWidth="1"/>
    <col min="9" max="9" width="13.140625" style="14" hidden="1" customWidth="1"/>
    <col min="10" max="10" width="11.7109375" style="14" hidden="1" customWidth="1"/>
    <col min="11" max="11" width="14.28515625" style="14" hidden="1" customWidth="1"/>
    <col min="12" max="12" width="15.5703125" style="14" hidden="1" customWidth="1"/>
    <col min="13" max="13" width="14.85546875" style="14" hidden="1" customWidth="1"/>
    <col min="14" max="14" width="0.85546875" style="14" customWidth="1"/>
    <col min="15" max="15" width="25" style="14" customWidth="1"/>
    <col min="16" max="16" width="12.7109375" style="14" customWidth="1"/>
    <col min="17" max="17" width="13.7109375" style="203" customWidth="1"/>
    <col min="18" max="19" width="12.7109375" style="14" customWidth="1"/>
    <col min="20" max="20" width="0.5703125" style="14" customWidth="1"/>
    <col min="21" max="21" width="0.85546875" style="14" customWidth="1"/>
    <col min="22" max="22" width="23.7109375" style="14" customWidth="1"/>
    <col min="23" max="23" width="15.42578125" style="14" customWidth="1"/>
    <col min="24" max="51" width="12.7109375" style="14" customWidth="1"/>
    <col min="52" max="16384" width="9.140625" style="14"/>
  </cols>
  <sheetData>
    <row r="1" spans="1:19" ht="15" customHeight="1" thickBot="1" x14ac:dyDescent="0.3">
      <c r="A1" s="565" t="s">
        <v>224</v>
      </c>
      <c r="B1" s="565"/>
      <c r="C1" s="565"/>
      <c r="D1" s="565"/>
      <c r="E1" s="565"/>
      <c r="G1" s="565" t="s">
        <v>225</v>
      </c>
      <c r="H1" s="565"/>
      <c r="I1" s="565"/>
      <c r="J1" s="565"/>
      <c r="K1" s="565"/>
      <c r="P1" s="103"/>
      <c r="Q1" s="196"/>
      <c r="R1" s="103"/>
      <c r="S1" s="103"/>
    </row>
    <row r="2" spans="1:19" ht="15" customHeight="1" thickTop="1" x14ac:dyDescent="0.2">
      <c r="A2" s="20" t="s">
        <v>226</v>
      </c>
      <c r="B2" s="20"/>
      <c r="C2" s="21"/>
      <c r="D2" s="21"/>
      <c r="E2" s="22"/>
      <c r="F2" s="163"/>
      <c r="G2" s="20" t="s">
        <v>226</v>
      </c>
      <c r="H2" s="20"/>
      <c r="I2" s="21"/>
      <c r="J2" s="21"/>
      <c r="K2" s="22"/>
      <c r="L2" s="23"/>
      <c r="M2" s="23"/>
      <c r="N2" s="23"/>
      <c r="O2" s="103"/>
      <c r="P2" s="145"/>
      <c r="Q2" s="197"/>
      <c r="R2" s="146"/>
      <c r="S2" s="103"/>
    </row>
    <row r="3" spans="1:19" ht="15" customHeight="1" x14ac:dyDescent="0.2">
      <c r="A3" s="25" t="s">
        <v>227</v>
      </c>
      <c r="B3" s="25"/>
      <c r="C3" s="26"/>
      <c r="D3" s="26"/>
      <c r="E3" s="17"/>
      <c r="F3" s="164"/>
      <c r="G3" s="25" t="s">
        <v>227</v>
      </c>
      <c r="H3" s="25"/>
      <c r="I3" s="26"/>
      <c r="J3" s="26"/>
      <c r="K3" s="17"/>
      <c r="L3" s="27"/>
      <c r="M3" s="27"/>
      <c r="N3" s="27"/>
      <c r="O3" s="145"/>
      <c r="P3" s="147"/>
      <c r="Q3" s="198"/>
      <c r="R3" s="148"/>
      <c r="S3" s="103"/>
    </row>
    <row r="4" spans="1:19" ht="15" customHeight="1" x14ac:dyDescent="0.2">
      <c r="A4" s="25" t="s">
        <v>228</v>
      </c>
      <c r="B4" s="25"/>
      <c r="C4" s="26"/>
      <c r="D4" s="26"/>
      <c r="E4" s="17"/>
      <c r="F4" s="164"/>
      <c r="G4" s="25" t="s">
        <v>228</v>
      </c>
      <c r="H4" s="25"/>
      <c r="I4" s="26"/>
      <c r="J4" s="26"/>
      <c r="K4" s="17"/>
      <c r="L4" s="27"/>
      <c r="M4" s="27"/>
      <c r="N4" s="27"/>
      <c r="O4" s="147"/>
      <c r="P4" s="147"/>
      <c r="Q4" s="198"/>
      <c r="R4" s="148"/>
      <c r="S4" s="103"/>
    </row>
    <row r="5" spans="1:19" ht="15" customHeight="1" x14ac:dyDescent="0.2">
      <c r="A5" s="25" t="s">
        <v>229</v>
      </c>
      <c r="B5" s="25"/>
      <c r="C5" s="26"/>
      <c r="D5" s="26"/>
      <c r="E5" s="17"/>
      <c r="F5" s="164"/>
      <c r="G5" s="25" t="s">
        <v>229</v>
      </c>
      <c r="H5" s="25"/>
      <c r="I5" s="26"/>
      <c r="J5" s="26"/>
      <c r="K5" s="17"/>
      <c r="L5" s="27"/>
      <c r="M5" s="27"/>
      <c r="N5" s="27"/>
      <c r="O5" s="147"/>
      <c r="P5" s="147"/>
      <c r="Q5" s="198"/>
      <c r="R5" s="148"/>
      <c r="S5" s="103"/>
    </row>
    <row r="6" spans="1:19" ht="15" customHeight="1" x14ac:dyDescent="0.2">
      <c r="A6" s="25" t="s">
        <v>229</v>
      </c>
      <c r="B6" s="25"/>
      <c r="C6" s="26"/>
      <c r="D6" s="26"/>
      <c r="E6" s="17"/>
      <c r="F6" s="164"/>
      <c r="G6" s="25" t="s">
        <v>229</v>
      </c>
      <c r="H6" s="25"/>
      <c r="I6" s="26"/>
      <c r="J6" s="26"/>
      <c r="K6" s="17"/>
      <c r="L6" s="27"/>
      <c r="M6" s="27"/>
      <c r="N6" s="27"/>
      <c r="O6" s="147"/>
      <c r="P6" s="147"/>
      <c r="Q6" s="198"/>
      <c r="R6" s="148"/>
      <c r="S6" s="103"/>
    </row>
    <row r="7" spans="1:19" ht="15" customHeight="1" x14ac:dyDescent="0.3">
      <c r="A7" s="29" t="s">
        <v>230</v>
      </c>
      <c r="B7" s="29"/>
      <c r="C7" s="30"/>
      <c r="D7" s="30"/>
      <c r="E7" s="31"/>
      <c r="F7" s="165"/>
      <c r="G7" s="29" t="s">
        <v>230</v>
      </c>
      <c r="H7" s="29"/>
      <c r="I7" s="30"/>
      <c r="J7" s="30"/>
      <c r="K7" s="31"/>
      <c r="L7" s="32"/>
      <c r="M7" s="17"/>
      <c r="N7" s="17"/>
      <c r="O7" s="147"/>
      <c r="P7" s="149"/>
      <c r="Q7" s="199"/>
      <c r="R7" s="150"/>
      <c r="S7" s="103"/>
    </row>
    <row r="8" spans="1:19" ht="15" customHeight="1" x14ac:dyDescent="0.3">
      <c r="A8" s="34" t="s">
        <v>231</v>
      </c>
      <c r="B8" s="34"/>
      <c r="C8" s="35"/>
      <c r="D8" s="35"/>
      <c r="E8" s="31"/>
      <c r="F8" s="166"/>
      <c r="G8" s="34" t="s">
        <v>232</v>
      </c>
      <c r="H8" s="34"/>
      <c r="I8" s="35"/>
      <c r="J8" s="35"/>
      <c r="K8" s="31"/>
      <c r="L8" s="36"/>
      <c r="M8" s="17"/>
      <c r="N8" s="17"/>
      <c r="O8" s="149"/>
      <c r="P8" s="151"/>
      <c r="Q8" s="200"/>
      <c r="R8" s="152"/>
      <c r="S8" s="103"/>
    </row>
    <row r="9" spans="1:19" ht="15" customHeight="1" x14ac:dyDescent="0.2">
      <c r="A9" s="17"/>
      <c r="B9" s="17"/>
      <c r="C9" s="38"/>
      <c r="D9" s="38"/>
      <c r="E9" s="17"/>
      <c r="F9" s="143"/>
      <c r="G9" s="17"/>
      <c r="H9" s="17"/>
      <c r="I9" s="38"/>
      <c r="J9" s="38"/>
      <c r="K9" s="17"/>
      <c r="L9" s="17"/>
      <c r="M9" s="17"/>
      <c r="N9" s="17"/>
      <c r="O9" s="151"/>
      <c r="P9" s="103"/>
      <c r="Q9" s="196"/>
      <c r="R9" s="153"/>
      <c r="S9" s="103"/>
    </row>
    <row r="10" spans="1:19" ht="15" customHeight="1" thickBot="1" x14ac:dyDescent="0.25">
      <c r="A10" s="41" t="s">
        <v>229</v>
      </c>
      <c r="B10" s="42" t="s">
        <v>194</v>
      </c>
      <c r="C10" s="42" t="s">
        <v>233</v>
      </c>
      <c r="D10" s="42" t="s">
        <v>234</v>
      </c>
      <c r="E10" s="42" t="s">
        <v>194</v>
      </c>
      <c r="F10" s="154"/>
      <c r="G10" s="41" t="s">
        <v>229</v>
      </c>
      <c r="H10" s="42" t="s">
        <v>194</v>
      </c>
      <c r="I10" s="42" t="s">
        <v>235</v>
      </c>
      <c r="J10" s="42" t="s">
        <v>236</v>
      </c>
      <c r="K10" s="42" t="s">
        <v>237</v>
      </c>
      <c r="L10" s="42" t="s">
        <v>233</v>
      </c>
      <c r="M10" s="42" t="s">
        <v>234</v>
      </c>
      <c r="N10" s="42" t="s">
        <v>194</v>
      </c>
      <c r="O10" s="144"/>
      <c r="P10" s="155"/>
      <c r="Q10" s="201"/>
      <c r="R10" s="155"/>
      <c r="S10" s="103"/>
    </row>
    <row r="11" spans="1:19" s="44" customFormat="1" ht="15" customHeight="1" thickTop="1" x14ac:dyDescent="0.2">
      <c r="A11" s="5" t="s">
        <v>238</v>
      </c>
      <c r="B11" s="10"/>
      <c r="C11" s="10"/>
      <c r="D11" s="10"/>
      <c r="E11" s="10"/>
      <c r="F11" s="8"/>
      <c r="G11" s="5" t="s">
        <v>238</v>
      </c>
      <c r="H11" s="10"/>
      <c r="I11" s="10"/>
      <c r="J11" s="10"/>
      <c r="K11" s="10"/>
      <c r="L11" s="10"/>
      <c r="M11" s="10"/>
      <c r="N11" s="10"/>
      <c r="O11" s="86"/>
      <c r="P11" s="157"/>
      <c r="Q11" s="202"/>
      <c r="R11" s="157"/>
      <c r="S11" s="194"/>
    </row>
    <row r="12" spans="1:19" s="5" customFormat="1" ht="15" customHeight="1" x14ac:dyDescent="0.2">
      <c r="A12" s="5" t="s">
        <v>239</v>
      </c>
      <c r="B12" s="10">
        <v>848789.41</v>
      </c>
      <c r="C12" s="10">
        <v>229033.65</v>
      </c>
      <c r="D12" s="10">
        <v>305013.18</v>
      </c>
      <c r="E12" s="10">
        <v>663524.42000000004</v>
      </c>
      <c r="F12" s="8"/>
      <c r="G12" s="5" t="s">
        <v>239</v>
      </c>
      <c r="H12" s="10">
        <v>2548393.41</v>
      </c>
      <c r="I12" s="10">
        <v>720172.19</v>
      </c>
      <c r="J12" s="10">
        <v>198314.88</v>
      </c>
      <c r="K12" s="10">
        <v>129477.59</v>
      </c>
      <c r="L12" s="10">
        <v>229033.65</v>
      </c>
      <c r="M12" s="10">
        <v>305013.18</v>
      </c>
      <c r="N12" s="10">
        <v>1699198.54</v>
      </c>
      <c r="O12" s="86"/>
      <c r="P12" s="157"/>
      <c r="Q12" s="202"/>
      <c r="R12" s="157"/>
      <c r="S12" s="8"/>
    </row>
    <row r="13" spans="1:19" ht="15" customHeight="1" x14ac:dyDescent="0.2">
      <c r="A13" s="5" t="s">
        <v>240</v>
      </c>
      <c r="B13" s="10">
        <f>B12</f>
        <v>848789.41</v>
      </c>
      <c r="C13" s="10">
        <v>229033.65</v>
      </c>
      <c r="D13" s="10">
        <v>305013.18</v>
      </c>
      <c r="E13" s="10">
        <v>663524.42000000004</v>
      </c>
      <c r="F13" s="8"/>
      <c r="G13" s="5" t="s">
        <v>240</v>
      </c>
      <c r="H13" s="10">
        <f>H12</f>
        <v>2548393.41</v>
      </c>
      <c r="I13" s="10">
        <v>720172.19</v>
      </c>
      <c r="J13" s="10">
        <v>198314.88</v>
      </c>
      <c r="K13" s="10">
        <v>129477.59</v>
      </c>
      <c r="L13" s="10">
        <v>229033.65</v>
      </c>
      <c r="M13" s="10">
        <v>305013.18</v>
      </c>
      <c r="N13" s="10">
        <v>1699198.54</v>
      </c>
      <c r="O13" s="86"/>
      <c r="P13" s="157"/>
      <c r="Q13" s="202"/>
      <c r="R13" s="157"/>
      <c r="S13" s="8"/>
    </row>
    <row r="14" spans="1:19" ht="15" customHeight="1" x14ac:dyDescent="0.2">
      <c r="A14" s="5"/>
      <c r="B14" s="10"/>
      <c r="C14" s="10"/>
      <c r="D14" s="10"/>
      <c r="E14" s="10"/>
      <c r="F14" s="8"/>
      <c r="G14" s="5"/>
      <c r="H14" s="10"/>
      <c r="I14" s="10"/>
      <c r="J14" s="10"/>
      <c r="K14" s="10"/>
      <c r="L14" s="10"/>
      <c r="M14" s="10"/>
      <c r="N14" s="10"/>
      <c r="O14" s="86"/>
      <c r="P14" s="157"/>
      <c r="Q14" s="202"/>
      <c r="R14" s="157"/>
      <c r="S14" s="103"/>
    </row>
    <row r="15" spans="1:19" ht="15" customHeight="1" x14ac:dyDescent="0.2">
      <c r="A15" s="5" t="s">
        <v>241</v>
      </c>
      <c r="B15" s="10"/>
      <c r="C15" s="10"/>
      <c r="D15" s="10"/>
      <c r="E15" s="10"/>
      <c r="F15" s="8"/>
      <c r="G15" s="5" t="s">
        <v>241</v>
      </c>
      <c r="H15" s="10"/>
      <c r="I15" s="10"/>
      <c r="J15" s="10"/>
      <c r="K15" s="10"/>
      <c r="L15" s="10"/>
      <c r="M15" s="10"/>
      <c r="N15" s="10"/>
      <c r="O15" s="86"/>
      <c r="P15" s="157"/>
      <c r="Q15" s="202"/>
      <c r="R15" s="157"/>
      <c r="S15" s="103"/>
    </row>
    <row r="16" spans="1:19" ht="15" customHeight="1" x14ac:dyDescent="0.2">
      <c r="A16" s="5" t="s">
        <v>242</v>
      </c>
      <c r="B16" s="10">
        <v>45000</v>
      </c>
      <c r="C16" s="10">
        <v>15000</v>
      </c>
      <c r="D16" s="10">
        <v>15000</v>
      </c>
      <c r="E16" s="10">
        <v>45000</v>
      </c>
      <c r="F16" s="8"/>
      <c r="G16" s="5" t="s">
        <v>242</v>
      </c>
      <c r="H16" s="10">
        <v>135000</v>
      </c>
      <c r="I16" s="10">
        <v>15000</v>
      </c>
      <c r="J16" s="10">
        <v>15000</v>
      </c>
      <c r="K16" s="10">
        <v>15000</v>
      </c>
      <c r="L16" s="10">
        <v>15000</v>
      </c>
      <c r="M16" s="10">
        <v>15000</v>
      </c>
      <c r="N16" s="10">
        <v>90000</v>
      </c>
      <c r="O16" s="86"/>
      <c r="P16" s="157"/>
      <c r="Q16" s="202"/>
      <c r="R16" s="157"/>
      <c r="S16" s="195"/>
    </row>
    <row r="17" spans="1:19" ht="15" customHeight="1" x14ac:dyDescent="0.2">
      <c r="A17" s="5" t="s">
        <v>243</v>
      </c>
      <c r="B17" s="10">
        <v>50600</v>
      </c>
      <c r="C17" s="10">
        <v>8000</v>
      </c>
      <c r="D17" s="10">
        <v>27300</v>
      </c>
      <c r="E17" s="10">
        <v>62500</v>
      </c>
      <c r="F17" s="8"/>
      <c r="G17" s="5" t="s">
        <v>243</v>
      </c>
      <c r="H17" s="10">
        <v>152500</v>
      </c>
      <c r="I17" s="10">
        <v>4900</v>
      </c>
      <c r="J17" s="10">
        <v>9000</v>
      </c>
      <c r="K17" s="10">
        <v>27200</v>
      </c>
      <c r="L17" s="10">
        <v>8000</v>
      </c>
      <c r="M17" s="10">
        <v>27300</v>
      </c>
      <c r="N17" s="10">
        <v>101900</v>
      </c>
      <c r="O17" s="86"/>
      <c r="P17" s="157"/>
      <c r="Q17" s="202"/>
      <c r="R17" s="157"/>
      <c r="S17" s="195"/>
    </row>
    <row r="18" spans="1:19" ht="15" customHeight="1" x14ac:dyDescent="0.2">
      <c r="A18" s="5" t="s">
        <v>244</v>
      </c>
      <c r="B18" s="10">
        <v>10446.42</v>
      </c>
      <c r="C18" s="10">
        <v>3482.14</v>
      </c>
      <c r="D18" s="10">
        <v>3482.14</v>
      </c>
      <c r="E18" s="10">
        <v>10446.42</v>
      </c>
      <c r="F18" s="8"/>
      <c r="G18" s="5" t="s">
        <v>244</v>
      </c>
      <c r="H18" s="10">
        <v>31339.26</v>
      </c>
      <c r="I18" s="10">
        <v>3482.14</v>
      </c>
      <c r="J18" s="10">
        <v>3482.14</v>
      </c>
      <c r="K18" s="10">
        <v>3482.14</v>
      </c>
      <c r="L18" s="10">
        <v>3482.14</v>
      </c>
      <c r="M18" s="10">
        <v>3482.14</v>
      </c>
      <c r="N18" s="10">
        <v>20892.84</v>
      </c>
      <c r="O18" s="86"/>
      <c r="P18" s="157"/>
      <c r="Q18" s="202"/>
      <c r="R18" s="157"/>
      <c r="S18" s="195"/>
    </row>
    <row r="19" spans="1:19" ht="15" customHeight="1" x14ac:dyDescent="0.2">
      <c r="A19" s="5" t="s">
        <v>245</v>
      </c>
      <c r="B19" s="10">
        <v>43148.94</v>
      </c>
      <c r="C19" s="10">
        <v>14382.97</v>
      </c>
      <c r="D19" s="10">
        <v>14382.98</v>
      </c>
      <c r="E19" s="10">
        <v>43148.92</v>
      </c>
      <c r="F19" s="8"/>
      <c r="G19" s="5" t="s">
        <v>245</v>
      </c>
      <c r="H19" s="10">
        <v>129446.77</v>
      </c>
      <c r="I19" s="10">
        <v>14382.97</v>
      </c>
      <c r="J19" s="10">
        <v>14382.97</v>
      </c>
      <c r="K19" s="10">
        <v>14382.97</v>
      </c>
      <c r="L19" s="10">
        <v>14382.97</v>
      </c>
      <c r="M19" s="10">
        <v>14382.98</v>
      </c>
      <c r="N19" s="10">
        <v>86297.83</v>
      </c>
      <c r="O19" s="86"/>
      <c r="P19" s="157"/>
      <c r="Q19" s="202"/>
      <c r="R19" s="157"/>
      <c r="S19" s="195"/>
    </row>
    <row r="20" spans="1:19" ht="15" customHeight="1" x14ac:dyDescent="0.2">
      <c r="A20" s="5" t="s">
        <v>246</v>
      </c>
      <c r="B20" s="10">
        <v>149195.35999999999</v>
      </c>
      <c r="C20" s="10">
        <v>40865.11</v>
      </c>
      <c r="D20" s="10">
        <v>60165.120000000003</v>
      </c>
      <c r="E20" s="10">
        <v>161095.34</v>
      </c>
      <c r="F20" s="8"/>
      <c r="G20" s="5" t="s">
        <v>246</v>
      </c>
      <c r="H20" s="10">
        <v>448286.03</v>
      </c>
      <c r="I20" s="10">
        <v>37765.11</v>
      </c>
      <c r="J20" s="10">
        <v>41865.11</v>
      </c>
      <c r="K20" s="10">
        <v>60065.11</v>
      </c>
      <c r="L20" s="10">
        <v>40865.11</v>
      </c>
      <c r="M20" s="10">
        <v>60165.120000000003</v>
      </c>
      <c r="N20" s="10">
        <v>299090.67</v>
      </c>
      <c r="O20" s="86"/>
      <c r="P20" s="157"/>
      <c r="Q20" s="202"/>
      <c r="R20" s="157"/>
      <c r="S20" s="195"/>
    </row>
    <row r="21" spans="1:19" ht="15" customHeight="1" x14ac:dyDescent="0.2">
      <c r="A21" s="5"/>
      <c r="B21" s="10"/>
      <c r="C21" s="10"/>
      <c r="D21" s="10"/>
      <c r="E21" s="10"/>
      <c r="F21" s="8"/>
      <c r="G21" s="5"/>
      <c r="H21" s="10"/>
      <c r="I21" s="10"/>
      <c r="J21" s="10"/>
      <c r="K21" s="10"/>
      <c r="L21" s="10"/>
      <c r="M21" s="10"/>
      <c r="N21" s="10"/>
      <c r="O21" s="86"/>
      <c r="P21" s="157"/>
      <c r="Q21" s="202"/>
      <c r="R21" s="157"/>
      <c r="S21" s="103"/>
    </row>
    <row r="22" spans="1:19" ht="15" customHeight="1" x14ac:dyDescent="0.2">
      <c r="A22" s="5" t="s">
        <v>247</v>
      </c>
      <c r="B22" s="10">
        <f>B13-B20</f>
        <v>699594.05</v>
      </c>
      <c r="C22" s="10">
        <v>188168.54</v>
      </c>
      <c r="D22" s="10">
        <v>244848.06</v>
      </c>
      <c r="E22" s="10">
        <v>502429.08</v>
      </c>
      <c r="F22" s="8"/>
      <c r="G22" s="5" t="s">
        <v>247</v>
      </c>
      <c r="H22" s="10">
        <f>H13-H20</f>
        <v>2100107.38</v>
      </c>
      <c r="I22" s="10">
        <v>682407.08</v>
      </c>
      <c r="J22" s="10">
        <v>156449.76999999999</v>
      </c>
      <c r="K22" s="10">
        <v>69412.479999999996</v>
      </c>
      <c r="L22" s="10">
        <v>188168.54</v>
      </c>
      <c r="M22" s="10">
        <v>244848.06</v>
      </c>
      <c r="N22" s="10">
        <v>1400107.87</v>
      </c>
      <c r="O22" s="86"/>
      <c r="P22" s="157"/>
      <c r="Q22" s="202"/>
      <c r="R22" s="157"/>
      <c r="S22" s="195"/>
    </row>
    <row r="23" spans="1:19" ht="15" customHeight="1" x14ac:dyDescent="0.2">
      <c r="A23" s="5"/>
      <c r="B23" s="10"/>
      <c r="C23" s="10"/>
      <c r="D23" s="10"/>
      <c r="E23" s="10"/>
      <c r="F23" s="8"/>
      <c r="G23" s="5"/>
      <c r="H23" s="10"/>
      <c r="I23" s="10"/>
      <c r="J23" s="10"/>
      <c r="K23" s="10"/>
      <c r="L23" s="10"/>
      <c r="M23" s="10"/>
      <c r="N23" s="10"/>
      <c r="O23" s="86"/>
      <c r="P23" s="157"/>
      <c r="Q23" s="202"/>
      <c r="R23" s="157"/>
      <c r="S23" s="103"/>
    </row>
    <row r="24" spans="1:19" ht="15" customHeight="1" x14ac:dyDescent="0.2">
      <c r="A24" s="5" t="s">
        <v>248</v>
      </c>
      <c r="B24" s="10"/>
      <c r="C24" s="10"/>
      <c r="D24" s="10"/>
      <c r="E24" s="10"/>
      <c r="F24" s="8"/>
      <c r="G24" s="5" t="s">
        <v>248</v>
      </c>
      <c r="H24" s="10"/>
      <c r="I24" s="10"/>
      <c r="J24" s="10"/>
      <c r="K24" s="10"/>
      <c r="L24" s="10"/>
      <c r="M24" s="10"/>
      <c r="N24" s="10"/>
      <c r="O24" s="86"/>
      <c r="P24" s="157"/>
      <c r="Q24" s="202"/>
      <c r="R24" s="157"/>
      <c r="S24" s="103"/>
    </row>
    <row r="25" spans="1:19" ht="15" customHeight="1" x14ac:dyDescent="0.2">
      <c r="A25" s="5" t="s">
        <v>249</v>
      </c>
      <c r="B25" s="10"/>
      <c r="C25" s="10"/>
      <c r="D25" s="10"/>
      <c r="E25" s="10"/>
      <c r="F25" s="8"/>
      <c r="G25" s="5" t="s">
        <v>249</v>
      </c>
      <c r="H25" s="10"/>
      <c r="I25" s="10"/>
      <c r="J25" s="10"/>
      <c r="K25" s="10"/>
      <c r="L25" s="10"/>
      <c r="M25" s="10"/>
      <c r="N25" s="10"/>
      <c r="O25" s="86"/>
      <c r="P25" s="157"/>
      <c r="Q25" s="202"/>
      <c r="R25" s="157"/>
      <c r="S25" s="103"/>
    </row>
    <row r="26" spans="1:19" ht="15" customHeight="1" x14ac:dyDescent="0.2">
      <c r="A26" s="5" t="s">
        <v>250</v>
      </c>
      <c r="B26" s="10">
        <v>1399.8</v>
      </c>
      <c r="C26" s="10">
        <v>0</v>
      </c>
      <c r="D26" s="10">
        <v>4500</v>
      </c>
      <c r="E26" s="10">
        <v>8700</v>
      </c>
      <c r="F26" s="8"/>
      <c r="G26" s="5" t="s">
        <v>251</v>
      </c>
      <c r="H26" s="10">
        <v>8700</v>
      </c>
      <c r="I26" s="10">
        <v>0</v>
      </c>
      <c r="J26" s="10">
        <v>0</v>
      </c>
      <c r="K26" s="10">
        <v>4200</v>
      </c>
      <c r="L26" s="10">
        <v>0</v>
      </c>
      <c r="M26" s="10">
        <v>4500</v>
      </c>
      <c r="N26" s="10">
        <v>8700</v>
      </c>
      <c r="O26" s="86"/>
      <c r="P26" s="157"/>
      <c r="Q26" s="202"/>
      <c r="R26" s="157"/>
      <c r="S26" s="195"/>
    </row>
    <row r="27" spans="1:19" ht="15" customHeight="1" x14ac:dyDescent="0.2">
      <c r="A27" s="5" t="s">
        <v>252</v>
      </c>
      <c r="B27" s="10">
        <v>15000</v>
      </c>
      <c r="C27" s="10">
        <v>5000</v>
      </c>
      <c r="D27" s="10">
        <v>5000</v>
      </c>
      <c r="E27" s="10">
        <v>15000</v>
      </c>
      <c r="F27" s="8"/>
      <c r="G27" s="5" t="s">
        <v>250</v>
      </c>
      <c r="H27" s="10">
        <v>4200</v>
      </c>
      <c r="I27" s="10">
        <v>5000</v>
      </c>
      <c r="J27" s="10">
        <v>5000</v>
      </c>
      <c r="K27" s="10">
        <v>5000</v>
      </c>
      <c r="L27" s="10">
        <v>5000</v>
      </c>
      <c r="M27" s="10">
        <v>5000</v>
      </c>
      <c r="N27" s="10">
        <v>30000</v>
      </c>
      <c r="O27" s="86"/>
      <c r="P27" s="157"/>
      <c r="Q27" s="202"/>
      <c r="R27" s="157"/>
      <c r="S27" s="195"/>
    </row>
    <row r="28" spans="1:19" ht="15" customHeight="1" x14ac:dyDescent="0.2">
      <c r="A28" s="5" t="s">
        <v>253</v>
      </c>
      <c r="B28" s="10">
        <v>250</v>
      </c>
      <c r="C28" s="10">
        <v>0</v>
      </c>
      <c r="D28" s="10">
        <v>250</v>
      </c>
      <c r="E28" s="10">
        <v>250</v>
      </c>
      <c r="F28" s="8"/>
      <c r="G28" s="5" t="s">
        <v>252</v>
      </c>
      <c r="H28" s="10">
        <v>45000</v>
      </c>
      <c r="I28" s="10">
        <v>250</v>
      </c>
      <c r="J28" s="10">
        <v>250</v>
      </c>
      <c r="K28" s="10">
        <v>0</v>
      </c>
      <c r="L28" s="10">
        <v>0</v>
      </c>
      <c r="M28" s="10">
        <v>250</v>
      </c>
      <c r="N28" s="10">
        <v>750</v>
      </c>
      <c r="O28" s="86"/>
      <c r="P28" s="157"/>
      <c r="Q28" s="202"/>
      <c r="R28" s="157"/>
      <c r="S28" s="195"/>
    </row>
    <row r="29" spans="1:19" ht="15" customHeight="1" x14ac:dyDescent="0.2">
      <c r="A29" s="5" t="s">
        <v>254</v>
      </c>
      <c r="B29" s="10">
        <v>36265</v>
      </c>
      <c r="C29" s="10"/>
      <c r="D29" s="10"/>
      <c r="E29" s="10"/>
      <c r="F29" s="8"/>
      <c r="G29" s="5" t="s">
        <v>253</v>
      </c>
      <c r="H29" s="10">
        <v>1000</v>
      </c>
      <c r="I29" s="10"/>
      <c r="J29" s="10"/>
      <c r="K29" s="10"/>
      <c r="L29" s="10"/>
      <c r="M29" s="10"/>
      <c r="N29" s="10"/>
      <c r="O29" s="86"/>
      <c r="P29" s="157"/>
      <c r="Q29" s="202"/>
      <c r="R29" s="157"/>
      <c r="S29" s="195"/>
    </row>
    <row r="30" spans="1:19" ht="15" customHeight="1" x14ac:dyDescent="0.2">
      <c r="A30" s="5" t="s">
        <v>255</v>
      </c>
      <c r="B30" s="10"/>
      <c r="C30" s="10">
        <v>5000</v>
      </c>
      <c r="D30" s="10">
        <v>9750</v>
      </c>
      <c r="E30" s="10">
        <v>23950</v>
      </c>
      <c r="F30" s="8"/>
      <c r="G30" s="5" t="s">
        <v>256</v>
      </c>
      <c r="H30" s="10">
        <v>28560</v>
      </c>
      <c r="I30" s="10">
        <v>5250</v>
      </c>
      <c r="J30" s="10">
        <v>5250</v>
      </c>
      <c r="K30" s="10">
        <v>9200</v>
      </c>
      <c r="L30" s="10">
        <v>5000</v>
      </c>
      <c r="M30" s="10">
        <v>9750</v>
      </c>
      <c r="N30" s="10">
        <v>39450</v>
      </c>
      <c r="O30" s="86"/>
      <c r="P30" s="157"/>
      <c r="Q30" s="202"/>
      <c r="R30" s="157"/>
      <c r="S30" s="195"/>
    </row>
    <row r="31" spans="1:19" ht="15" customHeight="1" x14ac:dyDescent="0.2">
      <c r="A31" s="5" t="s">
        <v>257</v>
      </c>
      <c r="B31" s="10">
        <v>52914.8</v>
      </c>
      <c r="C31" s="10"/>
      <c r="D31" s="10"/>
      <c r="E31" s="10"/>
      <c r="F31" s="8"/>
      <c r="G31" s="5" t="s">
        <v>254</v>
      </c>
      <c r="H31" s="10">
        <v>36265</v>
      </c>
      <c r="I31" s="10"/>
      <c r="J31" s="10"/>
      <c r="K31" s="10"/>
      <c r="L31" s="10"/>
      <c r="M31" s="10"/>
      <c r="N31" s="10"/>
      <c r="O31" s="86"/>
      <c r="P31" s="157"/>
      <c r="Q31" s="202"/>
      <c r="R31" s="157"/>
      <c r="S31" s="195"/>
    </row>
    <row r="32" spans="1:19" ht="15" customHeight="1" x14ac:dyDescent="0.2">
      <c r="A32" s="5"/>
      <c r="B32" s="10"/>
      <c r="C32" s="10">
        <v>183168.54</v>
      </c>
      <c r="D32" s="10">
        <v>235098.06</v>
      </c>
      <c r="E32" s="10">
        <v>478479.08</v>
      </c>
      <c r="F32" s="8"/>
      <c r="G32" s="5" t="s">
        <v>255</v>
      </c>
      <c r="H32" s="10"/>
      <c r="I32" s="10">
        <v>677157.08</v>
      </c>
      <c r="J32" s="10">
        <v>151199.76999999999</v>
      </c>
      <c r="K32" s="10">
        <v>60212.480000000003</v>
      </c>
      <c r="L32" s="10">
        <v>183168.54</v>
      </c>
      <c r="M32" s="10">
        <v>235098.06</v>
      </c>
      <c r="N32" s="10">
        <v>1360657.87</v>
      </c>
      <c r="O32" s="86"/>
      <c r="P32" s="157"/>
      <c r="Q32" s="202"/>
      <c r="R32" s="157"/>
      <c r="S32" s="195"/>
    </row>
    <row r="33" spans="1:19" ht="15" customHeight="1" x14ac:dyDescent="0.2">
      <c r="A33" s="5" t="s">
        <v>258</v>
      </c>
      <c r="B33" s="10">
        <f>B22-B31</f>
        <v>646679.25</v>
      </c>
      <c r="C33" s="10"/>
      <c r="D33" s="10"/>
      <c r="E33" s="10"/>
      <c r="F33" s="8"/>
      <c r="G33" s="5" t="s">
        <v>257</v>
      </c>
      <c r="H33" s="10">
        <v>123725</v>
      </c>
      <c r="I33" s="10"/>
      <c r="J33" s="10"/>
      <c r="K33" s="10"/>
      <c r="L33" s="10"/>
      <c r="M33" s="10"/>
      <c r="N33" s="10"/>
      <c r="O33" s="86"/>
      <c r="P33" s="157"/>
      <c r="Q33" s="202"/>
      <c r="R33" s="157"/>
      <c r="S33" s="195"/>
    </row>
    <row r="34" spans="1:19" ht="15" customHeight="1" x14ac:dyDescent="0.2">
      <c r="A34" s="5"/>
      <c r="B34" s="10"/>
      <c r="C34" s="10"/>
      <c r="D34" s="10"/>
      <c r="E34" s="10"/>
      <c r="F34" s="8"/>
      <c r="G34" s="5"/>
      <c r="H34" s="10"/>
      <c r="I34" s="10"/>
      <c r="J34" s="10"/>
      <c r="K34" s="10"/>
      <c r="L34" s="10"/>
      <c r="M34" s="10"/>
      <c r="N34" s="10"/>
      <c r="O34" s="86"/>
      <c r="P34" s="157"/>
      <c r="Q34" s="202"/>
      <c r="R34" s="157"/>
      <c r="S34" s="195"/>
    </row>
    <row r="35" spans="1:19" ht="15" customHeight="1" x14ac:dyDescent="0.2">
      <c r="A35" s="5" t="s">
        <v>259</v>
      </c>
      <c r="B35" s="10"/>
      <c r="C35" s="10">
        <v>39331.160000000003</v>
      </c>
      <c r="D35" s="10">
        <v>38012.269999999997</v>
      </c>
      <c r="E35" s="10">
        <v>117230.56</v>
      </c>
      <c r="F35" s="8"/>
      <c r="G35" s="5" t="s">
        <v>258</v>
      </c>
      <c r="H35" s="10">
        <f>H22-H33</f>
        <v>1976382.38</v>
      </c>
      <c r="I35" s="10">
        <v>44220.09</v>
      </c>
      <c r="J35" s="10">
        <v>39289.49</v>
      </c>
      <c r="K35" s="10">
        <v>39887.129999999997</v>
      </c>
      <c r="L35" s="10">
        <v>39331.160000000003</v>
      </c>
      <c r="M35" s="10">
        <v>38012.269999999997</v>
      </c>
      <c r="N35" s="10">
        <v>245771.65</v>
      </c>
      <c r="O35" s="86"/>
      <c r="P35" s="157"/>
      <c r="Q35" s="202"/>
      <c r="R35" s="157"/>
      <c r="S35" s="195"/>
    </row>
    <row r="36" spans="1:19" ht="15" customHeight="1" x14ac:dyDescent="0.2">
      <c r="A36" s="5" t="s">
        <v>260</v>
      </c>
      <c r="B36" s="10">
        <v>116020.19</v>
      </c>
      <c r="C36" s="10">
        <v>39331.160000000003</v>
      </c>
      <c r="D36" s="10">
        <v>38012.269999999997</v>
      </c>
      <c r="E36" s="10">
        <v>117230.56</v>
      </c>
      <c r="F36" s="8"/>
      <c r="G36" s="5"/>
      <c r="H36" s="10"/>
      <c r="I36" s="10"/>
      <c r="J36" s="10"/>
      <c r="K36" s="10"/>
      <c r="L36" s="10"/>
      <c r="M36" s="10"/>
      <c r="N36" s="10"/>
      <c r="O36" s="86"/>
      <c r="P36" s="157"/>
      <c r="Q36" s="202"/>
      <c r="R36" s="157"/>
      <c r="S36" s="195"/>
    </row>
    <row r="37" spans="1:19" ht="15" customHeight="1" x14ac:dyDescent="0.2">
      <c r="A37" s="5" t="s">
        <v>261</v>
      </c>
      <c r="B37" s="10">
        <v>116020.19</v>
      </c>
      <c r="C37" s="10"/>
      <c r="D37" s="10"/>
      <c r="E37" s="10"/>
      <c r="F37" s="8"/>
      <c r="G37" s="5" t="s">
        <v>259</v>
      </c>
      <c r="H37" s="10"/>
      <c r="I37" s="10">
        <v>1214.75</v>
      </c>
      <c r="J37" s="10">
        <v>0</v>
      </c>
      <c r="K37" s="10">
        <v>0</v>
      </c>
      <c r="L37" s="10">
        <v>0</v>
      </c>
      <c r="M37" s="10">
        <v>0</v>
      </c>
      <c r="N37" s="10">
        <v>1214.75</v>
      </c>
      <c r="O37" s="86"/>
      <c r="P37" s="157"/>
      <c r="Q37" s="202"/>
      <c r="R37" s="157"/>
      <c r="S37" s="195"/>
    </row>
    <row r="38" spans="1:19" ht="15" customHeight="1" x14ac:dyDescent="0.2">
      <c r="A38" s="5"/>
      <c r="B38" s="10"/>
      <c r="C38" s="10"/>
      <c r="D38" s="10"/>
      <c r="E38" s="10"/>
      <c r="F38" s="8"/>
      <c r="G38" s="5" t="s">
        <v>260</v>
      </c>
      <c r="H38" s="10">
        <v>518909.85</v>
      </c>
      <c r="I38" s="10">
        <v>1214.75</v>
      </c>
      <c r="J38" s="10">
        <v>0</v>
      </c>
      <c r="K38" s="10">
        <v>0</v>
      </c>
      <c r="L38" s="10">
        <v>0</v>
      </c>
      <c r="M38" s="10">
        <v>0</v>
      </c>
      <c r="N38" s="10">
        <v>1214.75</v>
      </c>
      <c r="O38" s="86"/>
      <c r="P38" s="157"/>
      <c r="Q38" s="202"/>
      <c r="R38" s="157"/>
      <c r="S38" s="195"/>
    </row>
    <row r="39" spans="1:19" ht="15" customHeight="1" x14ac:dyDescent="0.2">
      <c r="A39" s="5" t="s">
        <v>262</v>
      </c>
      <c r="B39" s="10"/>
      <c r="C39" s="10"/>
      <c r="D39" s="10"/>
      <c r="E39" s="10"/>
      <c r="F39" s="8"/>
      <c r="G39" s="5" t="s">
        <v>104</v>
      </c>
      <c r="H39" s="10"/>
      <c r="I39" s="10">
        <v>45434.84</v>
      </c>
      <c r="J39" s="10">
        <v>39289.49</v>
      </c>
      <c r="K39" s="10">
        <v>39887.129999999997</v>
      </c>
      <c r="L39" s="10">
        <v>39331.160000000003</v>
      </c>
      <c r="M39" s="10">
        <v>38012.269999999997</v>
      </c>
      <c r="N39" s="10">
        <f>N37+N35</f>
        <v>246986.4</v>
      </c>
      <c r="O39" s="86"/>
      <c r="P39" s="157"/>
      <c r="Q39" s="202"/>
      <c r="R39" s="157"/>
      <c r="S39" s="195"/>
    </row>
    <row r="40" spans="1:19" ht="15" customHeight="1" x14ac:dyDescent="0.2">
      <c r="A40" s="5" t="s">
        <v>263</v>
      </c>
      <c r="B40" s="10">
        <v>-318656.67</v>
      </c>
      <c r="C40" s="10">
        <v>222499.7</v>
      </c>
      <c r="D40" s="10">
        <v>273110.33</v>
      </c>
      <c r="E40" s="10">
        <v>595709.64</v>
      </c>
      <c r="F40" s="8"/>
      <c r="G40" s="5" t="s">
        <v>104</v>
      </c>
      <c r="H40" s="10">
        <v>1214.75</v>
      </c>
      <c r="I40" s="10"/>
      <c r="J40" s="10"/>
      <c r="K40" s="10"/>
      <c r="L40" s="10"/>
      <c r="M40" s="10"/>
      <c r="N40" s="10"/>
      <c r="O40" s="86"/>
      <c r="P40" s="157"/>
      <c r="Q40" s="202"/>
      <c r="R40" s="157"/>
      <c r="S40" s="195"/>
    </row>
    <row r="41" spans="1:19" ht="15" customHeight="1" x14ac:dyDescent="0.2">
      <c r="A41" s="5" t="s">
        <v>264</v>
      </c>
      <c r="B41" s="10">
        <v>-318656.67</v>
      </c>
      <c r="C41" s="10"/>
      <c r="D41" s="10"/>
      <c r="E41" s="10"/>
      <c r="F41" s="8"/>
      <c r="G41" s="5" t="s">
        <v>265</v>
      </c>
      <c r="H41" s="10">
        <v>1214.75</v>
      </c>
      <c r="I41" s="10"/>
      <c r="J41" s="10"/>
      <c r="K41" s="10"/>
      <c r="L41" s="10"/>
      <c r="M41" s="10"/>
      <c r="N41" s="10"/>
      <c r="O41" s="86"/>
      <c r="P41" s="157"/>
      <c r="Q41" s="202"/>
      <c r="R41" s="157"/>
      <c r="S41" s="195"/>
    </row>
    <row r="42" spans="1:19" ht="15" customHeight="1" x14ac:dyDescent="0.2">
      <c r="A42" s="5"/>
      <c r="B42" s="10"/>
      <c r="C42" s="47"/>
      <c r="D42" s="47"/>
      <c r="F42" s="8"/>
      <c r="G42" s="5" t="s">
        <v>261</v>
      </c>
      <c r="H42" s="10">
        <v>520124.6</v>
      </c>
      <c r="I42" s="10"/>
      <c r="J42" s="10"/>
      <c r="K42" s="10"/>
      <c r="L42" s="10"/>
      <c r="M42" s="10"/>
      <c r="N42" s="10"/>
      <c r="O42" s="86"/>
      <c r="P42" s="157"/>
      <c r="Q42" s="202"/>
      <c r="R42" s="159"/>
      <c r="S42" s="103"/>
    </row>
    <row r="43" spans="1:19" ht="15" customHeight="1" x14ac:dyDescent="0.2">
      <c r="A43" s="5" t="s">
        <v>266</v>
      </c>
      <c r="B43" s="10">
        <f>B33+B37-B41</f>
        <v>1081356.1099999999</v>
      </c>
      <c r="C43" s="103"/>
      <c r="D43" s="156"/>
      <c r="E43" s="8"/>
      <c r="F43" s="8"/>
      <c r="G43" s="5"/>
      <c r="H43" s="10"/>
      <c r="I43" s="10">
        <v>722591.92</v>
      </c>
      <c r="J43" s="10">
        <v>190489.26</v>
      </c>
      <c r="K43" s="10">
        <v>100099.61</v>
      </c>
      <c r="L43" s="10">
        <v>222499.7</v>
      </c>
      <c r="M43" s="10">
        <v>273110.33</v>
      </c>
      <c r="N43" s="10">
        <f>N39+N32</f>
        <v>1607644.27</v>
      </c>
      <c r="O43" s="86"/>
      <c r="P43" s="157"/>
      <c r="Q43" s="202"/>
      <c r="R43" s="103"/>
      <c r="S43" s="103"/>
    </row>
    <row r="44" spans="1:19" ht="15" customHeight="1" x14ac:dyDescent="0.2">
      <c r="A44" s="5"/>
      <c r="B44" s="10"/>
      <c r="C44" s="103"/>
      <c r="D44" s="103"/>
      <c r="E44" s="143"/>
      <c r="F44" s="143"/>
      <c r="G44" s="5" t="s">
        <v>262</v>
      </c>
      <c r="H44" s="10">
        <f>H35+H42-H45</f>
        <v>2815163.65</v>
      </c>
      <c r="I44" s="10"/>
      <c r="J44" s="10"/>
      <c r="K44" s="10"/>
      <c r="L44" s="10"/>
      <c r="M44" s="10"/>
      <c r="N44" s="10"/>
      <c r="O44" s="86"/>
      <c r="P44" s="157"/>
      <c r="Q44" s="202"/>
    </row>
    <row r="45" spans="1:19" ht="15" customHeight="1" x14ac:dyDescent="0.2">
      <c r="A45" s="103"/>
      <c r="B45" s="103"/>
      <c r="C45" s="103"/>
      <c r="D45" s="103"/>
      <c r="E45" s="143"/>
      <c r="F45" s="47"/>
      <c r="G45" s="5" t="s">
        <v>263</v>
      </c>
      <c r="H45" s="10">
        <v>-318656.67</v>
      </c>
      <c r="I45" s="8"/>
      <c r="J45" s="8"/>
      <c r="K45" s="8"/>
      <c r="L45" s="8"/>
      <c r="M45" s="103"/>
      <c r="N45" s="86"/>
      <c r="O45" s="86"/>
      <c r="P45" s="103"/>
    </row>
    <row r="46" spans="1:19" ht="15" customHeight="1" x14ac:dyDescent="0.2">
      <c r="A46" s="103"/>
      <c r="B46" s="195"/>
      <c r="C46" s="103"/>
      <c r="D46" s="103"/>
      <c r="E46" s="103"/>
      <c r="F46" s="103"/>
      <c r="G46" s="5" t="s">
        <v>264</v>
      </c>
      <c r="H46" s="10">
        <v>-318656.67</v>
      </c>
      <c r="I46" s="103"/>
      <c r="J46" s="103"/>
      <c r="K46" s="103"/>
      <c r="L46" s="103"/>
      <c r="M46" s="103"/>
      <c r="N46" s="86"/>
      <c r="O46" s="86"/>
      <c r="P46" s="103"/>
    </row>
    <row r="47" spans="1:19" ht="15" customHeight="1" x14ac:dyDescent="0.2">
      <c r="A47" s="103"/>
      <c r="B47" s="213"/>
      <c r="C47" s="103"/>
      <c r="D47" s="103"/>
      <c r="E47" s="103"/>
      <c r="F47" s="103"/>
      <c r="G47" s="5"/>
      <c r="H47" s="10"/>
      <c r="I47" s="103"/>
      <c r="J47" s="103"/>
      <c r="K47" s="103"/>
      <c r="L47" s="103"/>
      <c r="M47" s="103"/>
      <c r="N47" s="86"/>
      <c r="O47" s="86"/>
      <c r="P47" s="103"/>
      <c r="Q47" s="196"/>
      <c r="R47" s="103"/>
    </row>
    <row r="48" spans="1:19" ht="15" customHeight="1" x14ac:dyDescent="0.2">
      <c r="A48" s="103"/>
      <c r="B48" s="103"/>
      <c r="C48" s="103"/>
      <c r="D48" s="103"/>
      <c r="E48" s="7"/>
      <c r="F48" s="7"/>
      <c r="G48" s="5" t="s">
        <v>266</v>
      </c>
      <c r="H48" s="10">
        <f>H35+H42-H46</f>
        <v>2815163.65</v>
      </c>
      <c r="I48" s="103"/>
      <c r="J48" s="103"/>
      <c r="K48" s="103"/>
      <c r="L48" s="103"/>
      <c r="M48" s="103"/>
      <c r="N48" s="86"/>
      <c r="O48" s="86"/>
      <c r="P48" s="103"/>
      <c r="Q48" s="196"/>
      <c r="R48" s="103"/>
    </row>
    <row r="49" spans="1:23" ht="15" customHeight="1" x14ac:dyDescent="0.2">
      <c r="A49" s="103"/>
      <c r="B49" s="103"/>
      <c r="C49" s="103"/>
      <c r="D49" s="103"/>
      <c r="E49" s="7"/>
      <c r="F49" s="7"/>
      <c r="G49" s="7"/>
      <c r="H49" s="7"/>
      <c r="I49" s="103"/>
      <c r="J49" s="103"/>
      <c r="K49" s="103"/>
      <c r="L49" s="103"/>
      <c r="M49" s="103"/>
      <c r="N49" s="102"/>
      <c r="O49" s="102"/>
    </row>
    <row r="50" spans="1:23" ht="15" customHeight="1" x14ac:dyDescent="0.2">
      <c r="D50" s="103"/>
      <c r="E50" s="7"/>
      <c r="F50" s="7"/>
      <c r="G50" s="7"/>
      <c r="H50" s="214"/>
      <c r="I50" s="103"/>
      <c r="J50" s="103"/>
      <c r="K50" s="103"/>
      <c r="L50" s="103"/>
      <c r="M50" s="103"/>
      <c r="N50" s="103"/>
      <c r="O50" s="103"/>
    </row>
    <row r="51" spans="1:23" ht="15" customHeight="1" x14ac:dyDescent="0.2">
      <c r="D51" s="103"/>
      <c r="E51" s="7"/>
      <c r="F51" s="7"/>
      <c r="G51" s="7"/>
      <c r="H51" s="214"/>
      <c r="I51" s="103"/>
      <c r="J51" s="103"/>
      <c r="K51" s="103"/>
      <c r="L51" s="103"/>
      <c r="M51" s="103"/>
      <c r="N51" s="103"/>
      <c r="O51" s="103"/>
    </row>
    <row r="52" spans="1:23" ht="15" customHeight="1" x14ac:dyDescent="0.2">
      <c r="D52" s="103"/>
      <c r="E52" s="7"/>
      <c r="F52" s="7"/>
      <c r="G52" s="158"/>
      <c r="H52" s="158"/>
      <c r="I52" s="158"/>
      <c r="J52" s="158"/>
      <c r="K52" s="158"/>
      <c r="L52" s="158"/>
      <c r="M52" s="158"/>
      <c r="N52" s="103"/>
      <c r="O52" s="103"/>
      <c r="S52" s="103"/>
      <c r="T52" s="103"/>
      <c r="U52" s="103"/>
      <c r="V52" s="103"/>
      <c r="W52" s="103"/>
    </row>
    <row r="53" spans="1:23" ht="15" customHeight="1" x14ac:dyDescent="0.2">
      <c r="D53" s="103"/>
      <c r="E53" s="7"/>
      <c r="F53" s="7"/>
      <c r="G53" s="158"/>
      <c r="H53" s="158"/>
      <c r="I53" s="158"/>
      <c r="J53" s="158"/>
      <c r="K53" s="158"/>
      <c r="L53" s="158"/>
      <c r="M53" s="158"/>
      <c r="N53" s="103"/>
      <c r="O53" s="103"/>
      <c r="S53" s="103"/>
      <c r="T53" s="103"/>
      <c r="U53" s="103"/>
      <c r="V53" s="103"/>
      <c r="W53" s="103"/>
    </row>
    <row r="54" spans="1:23" ht="15" customHeight="1" x14ac:dyDescent="0.2">
      <c r="D54" s="103"/>
      <c r="E54" s="7"/>
      <c r="F54" s="7"/>
      <c r="G54" s="158"/>
      <c r="H54" s="158"/>
      <c r="L54" s="158"/>
      <c r="M54" s="158"/>
    </row>
  </sheetData>
  <mergeCells count="2">
    <mergeCell ref="A1:E1"/>
    <mergeCell ref="G1:K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J57"/>
  <sheetViews>
    <sheetView topLeftCell="A4" workbookViewId="0">
      <selection activeCell="E63" sqref="E63"/>
    </sheetView>
  </sheetViews>
  <sheetFormatPr defaultColWidth="9" defaultRowHeight="11.25" x14ac:dyDescent="0.2"/>
  <cols>
    <col min="1" max="1" width="4" style="14" customWidth="1"/>
    <col min="2" max="2" width="10.7109375" style="14" customWidth="1"/>
    <col min="3" max="3" width="25.7109375" style="14" customWidth="1"/>
    <col min="4" max="4" width="12.7109375" style="55" customWidth="1"/>
    <col min="5" max="5" width="12.7109375" style="47" customWidth="1"/>
    <col min="6" max="6" width="12.7109375" style="14" customWidth="1"/>
    <col min="7" max="7" width="12.7109375" style="63" customWidth="1"/>
    <col min="8" max="8" width="0.42578125" style="14" customWidth="1"/>
    <col min="9" max="9" width="31.42578125" style="14" customWidth="1"/>
    <col min="10" max="21" width="12.7109375" style="14" customWidth="1"/>
    <col min="22" max="22" width="4" style="14" customWidth="1"/>
    <col min="23" max="16384" width="9" style="14"/>
  </cols>
  <sheetData>
    <row r="1" spans="1:62" ht="13.5" thickBot="1" x14ac:dyDescent="0.25">
      <c r="A1" s="12"/>
      <c r="B1" s="13"/>
      <c r="C1" s="13"/>
      <c r="D1" s="50"/>
      <c r="E1" s="19"/>
      <c r="F1" s="12"/>
      <c r="G1" s="61"/>
      <c r="H1" s="12"/>
      <c r="I1" s="12"/>
      <c r="J1" s="12"/>
      <c r="K1" s="12"/>
      <c r="L1" s="12"/>
      <c r="M1" s="12"/>
      <c r="N1" s="12"/>
      <c r="O1" s="12"/>
      <c r="P1" s="12"/>
      <c r="Q1" s="12"/>
    </row>
    <row r="2" spans="1:62" ht="20.25" customHeight="1" thickTop="1" x14ac:dyDescent="0.2">
      <c r="A2" s="15"/>
      <c r="B2" s="20" t="s">
        <v>226</v>
      </c>
      <c r="C2" s="20"/>
      <c r="D2" s="51"/>
      <c r="E2" s="21"/>
      <c r="F2" s="22"/>
      <c r="G2" s="62"/>
      <c r="H2" s="23"/>
      <c r="I2" s="23"/>
      <c r="J2" s="23"/>
      <c r="K2" s="23"/>
      <c r="L2" s="23"/>
      <c r="M2" s="23"/>
      <c r="N2" s="23"/>
      <c r="O2" s="23"/>
      <c r="P2" s="24"/>
      <c r="Q2" s="16"/>
    </row>
    <row r="3" spans="1:62" ht="12" x14ac:dyDescent="0.2">
      <c r="A3" s="15"/>
      <c r="B3" s="25" t="s">
        <v>227</v>
      </c>
      <c r="C3" s="25"/>
      <c r="D3" s="52"/>
      <c r="E3" s="26"/>
      <c r="F3" s="17"/>
      <c r="H3" s="27"/>
      <c r="I3" s="27"/>
      <c r="J3" s="27"/>
      <c r="K3" s="27"/>
      <c r="L3" s="27"/>
      <c r="M3" s="27"/>
      <c r="N3" s="27"/>
      <c r="O3" s="27"/>
      <c r="P3" s="28"/>
      <c r="Q3" s="16"/>
    </row>
    <row r="4" spans="1:62" ht="12" x14ac:dyDescent="0.2">
      <c r="A4" s="15"/>
      <c r="B4" s="25" t="s">
        <v>228</v>
      </c>
      <c r="C4" s="25"/>
      <c r="D4" s="52"/>
      <c r="E4" s="26"/>
      <c r="F4" s="17"/>
      <c r="H4" s="27"/>
      <c r="I4" s="27"/>
      <c r="J4" s="27"/>
      <c r="K4" s="27"/>
      <c r="L4" s="27"/>
      <c r="M4" s="27"/>
      <c r="N4" s="27"/>
      <c r="O4" s="27"/>
      <c r="P4" s="28"/>
      <c r="Q4" s="16"/>
    </row>
    <row r="5" spans="1:62" ht="12" x14ac:dyDescent="0.2">
      <c r="A5" s="15"/>
      <c r="B5" s="25" t="s">
        <v>229</v>
      </c>
      <c r="C5" s="25"/>
      <c r="D5" s="52"/>
      <c r="E5" s="26"/>
      <c r="F5" s="17"/>
      <c r="H5" s="27"/>
      <c r="I5" s="27"/>
      <c r="J5" s="27"/>
      <c r="K5" s="27"/>
      <c r="L5" s="27"/>
      <c r="M5" s="27"/>
      <c r="N5" s="27"/>
      <c r="O5" s="27"/>
      <c r="P5" s="28"/>
      <c r="Q5" s="16"/>
    </row>
    <row r="6" spans="1:62" ht="12.75" customHeight="1" x14ac:dyDescent="0.2">
      <c r="A6" s="15"/>
      <c r="B6" s="25" t="s">
        <v>229</v>
      </c>
      <c r="C6" s="25"/>
      <c r="D6" s="52"/>
      <c r="E6" s="26"/>
      <c r="F6" s="17"/>
      <c r="H6" s="27"/>
      <c r="I6" s="27"/>
      <c r="J6" s="27"/>
      <c r="K6" s="27"/>
      <c r="L6" s="27"/>
      <c r="M6" s="27"/>
      <c r="N6" s="27"/>
      <c r="O6" s="27"/>
      <c r="P6" s="28"/>
      <c r="Q6" s="16"/>
    </row>
    <row r="7" spans="1:62" ht="22.5" customHeight="1" x14ac:dyDescent="0.3">
      <c r="A7" s="15"/>
      <c r="B7" s="29" t="s">
        <v>267</v>
      </c>
      <c r="C7" s="29"/>
      <c r="D7" s="53"/>
      <c r="E7" s="30"/>
      <c r="F7" s="31"/>
      <c r="G7" s="59"/>
      <c r="H7" s="32"/>
      <c r="I7" s="17"/>
      <c r="J7" s="17"/>
      <c r="K7" s="17"/>
      <c r="L7" s="17"/>
      <c r="M7" s="17"/>
      <c r="N7" s="17"/>
      <c r="O7" s="17"/>
      <c r="P7" s="33"/>
      <c r="Q7" s="16"/>
    </row>
    <row r="8" spans="1:62" ht="12.75" x14ac:dyDescent="0.2">
      <c r="A8" s="15"/>
      <c r="B8" s="34" t="s">
        <v>268</v>
      </c>
      <c r="C8" s="34"/>
      <c r="D8" s="54"/>
      <c r="E8" s="35"/>
      <c r="F8" s="31"/>
      <c r="G8" s="59"/>
      <c r="H8" s="36"/>
      <c r="I8" s="17"/>
      <c r="J8" s="17"/>
      <c r="K8" s="17"/>
      <c r="L8" s="17"/>
      <c r="M8" s="17"/>
      <c r="N8" s="17"/>
      <c r="O8" s="17"/>
      <c r="P8" s="37"/>
      <c r="Q8" s="16"/>
    </row>
    <row r="9" spans="1:62" ht="7.5" customHeight="1" x14ac:dyDescent="0.2">
      <c r="A9" s="15"/>
      <c r="B9" s="17"/>
      <c r="C9" s="17"/>
      <c r="E9" s="38"/>
      <c r="F9" s="17"/>
      <c r="H9" s="17"/>
      <c r="I9" s="17"/>
      <c r="J9" s="17"/>
      <c r="K9" s="17"/>
      <c r="L9" s="17"/>
      <c r="M9" s="17"/>
      <c r="N9" s="17"/>
      <c r="O9" s="17"/>
      <c r="P9" s="37"/>
      <c r="Q9" s="16"/>
    </row>
    <row r="10" spans="1:62" s="44" customFormat="1" ht="11.25" customHeight="1" thickBot="1" x14ac:dyDescent="0.25">
      <c r="A10" s="39"/>
      <c r="B10" s="40" t="s">
        <v>229</v>
      </c>
      <c r="C10" s="41" t="s">
        <v>229</v>
      </c>
      <c r="D10" s="56" t="s">
        <v>236</v>
      </c>
      <c r="E10" s="42" t="s">
        <v>237</v>
      </c>
      <c r="F10" s="42" t="s">
        <v>233</v>
      </c>
      <c r="G10" s="160" t="s">
        <v>234</v>
      </c>
      <c r="H10" s="42"/>
      <c r="I10" s="41" t="s">
        <v>229</v>
      </c>
      <c r="J10" s="42" t="s">
        <v>269</v>
      </c>
      <c r="K10" s="42" t="s">
        <v>270</v>
      </c>
      <c r="L10" s="42" t="s">
        <v>271</v>
      </c>
      <c r="M10" s="42"/>
      <c r="N10" s="42"/>
      <c r="O10" s="42"/>
      <c r="P10" s="43"/>
      <c r="Q10" s="48"/>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row>
    <row r="11" spans="1:62" s="5" customFormat="1" ht="12.75" customHeight="1" thickTop="1" x14ac:dyDescent="0.2">
      <c r="B11" s="45" t="s">
        <v>229</v>
      </c>
      <c r="C11" s="5" t="s">
        <v>124</v>
      </c>
      <c r="D11" s="57"/>
      <c r="G11" s="90"/>
      <c r="I11" s="5" t="s">
        <v>124</v>
      </c>
    </row>
    <row r="12" spans="1:62" ht="12" x14ac:dyDescent="0.2">
      <c r="B12" s="45" t="s">
        <v>229</v>
      </c>
      <c r="C12" s="5" t="s">
        <v>272</v>
      </c>
      <c r="D12" s="57"/>
      <c r="E12" s="5"/>
      <c r="F12" s="5"/>
      <c r="G12" s="90"/>
      <c r="I12" s="5" t="s">
        <v>272</v>
      </c>
      <c r="J12" s="5"/>
      <c r="K12" s="5"/>
      <c r="L12" s="5"/>
    </row>
    <row r="13" spans="1:62" ht="12" x14ac:dyDescent="0.2">
      <c r="B13" s="45" t="s">
        <v>229</v>
      </c>
      <c r="C13" s="5" t="s">
        <v>129</v>
      </c>
      <c r="D13" s="57"/>
      <c r="E13" s="5"/>
      <c r="F13" s="5"/>
      <c r="G13" s="90"/>
      <c r="I13" s="5" t="s">
        <v>129</v>
      </c>
      <c r="J13" s="5"/>
      <c r="K13" s="5"/>
      <c r="L13" s="5"/>
    </row>
    <row r="14" spans="1:62" ht="12.75" x14ac:dyDescent="0.2">
      <c r="B14" s="45" t="s">
        <v>229</v>
      </c>
      <c r="C14" s="5" t="s">
        <v>273</v>
      </c>
      <c r="D14" s="58">
        <v>1033397.13</v>
      </c>
      <c r="E14" s="10">
        <v>255223.2</v>
      </c>
      <c r="F14" s="10">
        <v>222439.64</v>
      </c>
      <c r="G14" s="58">
        <v>222439.64</v>
      </c>
      <c r="H14"/>
      <c r="I14" s="5" t="s">
        <v>273</v>
      </c>
      <c r="J14" s="87">
        <v>-9084.09</v>
      </c>
      <c r="K14" s="87">
        <v>-9084.09</v>
      </c>
      <c r="L14" s="89">
        <v>-9084.09</v>
      </c>
      <c r="M14"/>
      <c r="N14"/>
      <c r="O14"/>
      <c r="P14"/>
      <c r="Q14"/>
      <c r="R14"/>
      <c r="S14"/>
      <c r="T14"/>
      <c r="U14"/>
    </row>
    <row r="15" spans="1:62" ht="12.75" x14ac:dyDescent="0.2">
      <c r="B15" s="45" t="s">
        <v>229</v>
      </c>
      <c r="C15" s="5" t="s">
        <v>274</v>
      </c>
      <c r="D15" s="58">
        <v>7670.15</v>
      </c>
      <c r="E15" s="10">
        <v>9655.25</v>
      </c>
      <c r="F15" s="10">
        <v>11981.15</v>
      </c>
      <c r="G15" s="58">
        <v>16881.66</v>
      </c>
      <c r="H15"/>
      <c r="I15" s="5" t="s">
        <v>275</v>
      </c>
      <c r="J15" s="87">
        <v>131784.54</v>
      </c>
      <c r="K15" s="87">
        <v>158857.65</v>
      </c>
      <c r="L15" s="89">
        <v>163553.94</v>
      </c>
      <c r="M15"/>
      <c r="N15"/>
      <c r="O15"/>
      <c r="P15"/>
      <c r="Q15"/>
      <c r="R15"/>
      <c r="S15"/>
      <c r="T15"/>
      <c r="U15"/>
    </row>
    <row r="16" spans="1:62" ht="12.75" x14ac:dyDescent="0.2">
      <c r="B16" s="45" t="s">
        <v>229</v>
      </c>
      <c r="C16" s="5" t="s">
        <v>276</v>
      </c>
      <c r="D16" s="58">
        <v>1027739</v>
      </c>
      <c r="E16" s="10">
        <v>1027739</v>
      </c>
      <c r="F16" s="10">
        <v>1027739</v>
      </c>
      <c r="G16" s="58">
        <v>1027739</v>
      </c>
      <c r="H16"/>
      <c r="I16" s="5" t="s">
        <v>276</v>
      </c>
      <c r="J16" s="87">
        <v>1027739</v>
      </c>
      <c r="K16" s="87">
        <v>1027739</v>
      </c>
      <c r="L16" s="89">
        <v>1027739</v>
      </c>
      <c r="M16"/>
      <c r="N16"/>
      <c r="O16"/>
      <c r="P16"/>
      <c r="Q16"/>
      <c r="R16"/>
      <c r="S16"/>
      <c r="T16"/>
      <c r="U16"/>
    </row>
    <row r="17" spans="2:21" ht="12.75" x14ac:dyDescent="0.2">
      <c r="B17" s="45" t="s">
        <v>229</v>
      </c>
      <c r="C17" s="5" t="s">
        <v>277</v>
      </c>
      <c r="D17" s="58">
        <v>32321.34</v>
      </c>
      <c r="E17" s="10">
        <v>26934.43</v>
      </c>
      <c r="F17" s="10">
        <v>21547.52</v>
      </c>
      <c r="G17" s="58">
        <v>16160.61</v>
      </c>
      <c r="H17"/>
      <c r="I17" s="5" t="s">
        <v>278</v>
      </c>
      <c r="J17" s="87">
        <v>13125.02</v>
      </c>
      <c r="K17" s="87">
        <v>9642.8799999999992</v>
      </c>
      <c r="L17" s="89">
        <v>10446.450000000001</v>
      </c>
      <c r="M17"/>
      <c r="N17"/>
      <c r="O17"/>
      <c r="P17"/>
      <c r="Q17"/>
      <c r="R17"/>
      <c r="S17"/>
      <c r="T17"/>
      <c r="U17"/>
    </row>
    <row r="18" spans="2:21" ht="12.75" x14ac:dyDescent="0.2">
      <c r="B18" s="45" t="s">
        <v>229</v>
      </c>
      <c r="C18" s="5" t="s">
        <v>279</v>
      </c>
      <c r="D18" s="58">
        <v>117107.24</v>
      </c>
      <c r="E18" s="10">
        <v>106026.55</v>
      </c>
      <c r="F18" s="10">
        <v>94945.86</v>
      </c>
      <c r="G18" s="58">
        <v>83865.17</v>
      </c>
      <c r="H18" s="46"/>
      <c r="I18" s="5" t="s">
        <v>280</v>
      </c>
      <c r="J18" s="87">
        <v>2333.31</v>
      </c>
      <c r="K18" s="87">
        <v>1866.64</v>
      </c>
      <c r="L18" s="89">
        <v>1399.97</v>
      </c>
      <c r="M18" s="46"/>
      <c r="N18" s="46"/>
      <c r="O18" s="46"/>
      <c r="P18" s="46"/>
      <c r="Q18" s="46"/>
      <c r="R18" s="46"/>
      <c r="S18" s="46"/>
      <c r="T18" s="46"/>
      <c r="U18" s="46"/>
    </row>
    <row r="19" spans="2:21" ht="12.75" x14ac:dyDescent="0.2">
      <c r="B19" s="45" t="s">
        <v>229</v>
      </c>
      <c r="C19" s="5" t="s">
        <v>281</v>
      </c>
      <c r="D19" s="58">
        <v>1254409.74</v>
      </c>
      <c r="E19" s="10">
        <v>1269117.01</v>
      </c>
      <c r="F19" s="10">
        <v>1283125.28</v>
      </c>
      <c r="G19" s="58">
        <v>1296831.1599999999</v>
      </c>
      <c r="H19" s="46"/>
      <c r="I19" s="5" t="s">
        <v>277</v>
      </c>
      <c r="J19" s="87">
        <v>10773.7</v>
      </c>
      <c r="K19" s="87">
        <v>5386.79</v>
      </c>
      <c r="L19" s="89">
        <v>0</v>
      </c>
      <c r="M19" s="46"/>
      <c r="N19" s="46"/>
      <c r="O19" s="46"/>
      <c r="P19" s="46"/>
      <c r="Q19" s="46"/>
      <c r="R19" s="46"/>
      <c r="S19" s="46"/>
      <c r="T19" s="46"/>
      <c r="U19" s="46"/>
    </row>
    <row r="20" spans="2:21" ht="12.75" x14ac:dyDescent="0.2">
      <c r="B20" s="45" t="s">
        <v>229</v>
      </c>
      <c r="C20" s="5" t="s">
        <v>282</v>
      </c>
      <c r="D20" s="58">
        <v>-200797.9</v>
      </c>
      <c r="E20" s="10">
        <v>-200797.9</v>
      </c>
      <c r="F20" s="10">
        <v>-200797.9</v>
      </c>
      <c r="G20" s="58">
        <v>-56809.53</v>
      </c>
      <c r="H20" s="46"/>
      <c r="I20" s="5" t="s">
        <v>279</v>
      </c>
      <c r="J20" s="87">
        <v>33411.019999999997</v>
      </c>
      <c r="K20" s="87">
        <v>189300.44</v>
      </c>
      <c r="L20" s="89">
        <v>172594.89</v>
      </c>
      <c r="M20" s="46"/>
      <c r="N20" s="46"/>
      <c r="O20" s="46"/>
      <c r="P20" s="46"/>
      <c r="Q20" s="46"/>
      <c r="R20" s="46"/>
      <c r="S20" s="46"/>
      <c r="T20" s="46"/>
      <c r="U20" s="46"/>
    </row>
    <row r="21" spans="2:21" ht="12" x14ac:dyDescent="0.2">
      <c r="B21" s="45" t="s">
        <v>229</v>
      </c>
      <c r="C21" s="5" t="s">
        <v>283</v>
      </c>
      <c r="D21" s="58">
        <v>2419131.2400000002</v>
      </c>
      <c r="E21" s="10">
        <v>3259909.7</v>
      </c>
      <c r="F21" s="10">
        <v>3191985.5</v>
      </c>
      <c r="G21" s="58">
        <v>3298352.56</v>
      </c>
      <c r="I21" s="5" t="s">
        <v>281</v>
      </c>
      <c r="J21" s="87">
        <v>1310929.7</v>
      </c>
      <c r="K21" s="87">
        <v>1322778.6100000001</v>
      </c>
      <c r="L21" s="89">
        <v>1335114.74</v>
      </c>
    </row>
    <row r="22" spans="2:21" ht="12" x14ac:dyDescent="0.2">
      <c r="B22" s="45" t="s">
        <v>229</v>
      </c>
      <c r="C22" s="5" t="s">
        <v>284</v>
      </c>
      <c r="D22" s="58">
        <v>24750</v>
      </c>
      <c r="E22" s="10">
        <v>25000</v>
      </c>
      <c r="F22" s="10">
        <v>25000</v>
      </c>
      <c r="G22" s="58">
        <v>24750</v>
      </c>
      <c r="I22" s="5" t="s">
        <v>282</v>
      </c>
      <c r="J22" s="87">
        <v>526283.03</v>
      </c>
      <c r="K22" s="87">
        <v>414165.31</v>
      </c>
      <c r="L22" s="89">
        <v>354086.91</v>
      </c>
      <c r="M22" s="99">
        <f>L22+L14</f>
        <v>345002.81999999995</v>
      </c>
    </row>
    <row r="23" spans="2:21" ht="12" x14ac:dyDescent="0.2">
      <c r="B23" s="45" t="s">
        <v>229</v>
      </c>
      <c r="C23" s="5" t="s">
        <v>285</v>
      </c>
      <c r="D23" s="58">
        <v>0.24</v>
      </c>
      <c r="E23" s="10">
        <v>0.24</v>
      </c>
      <c r="F23" s="10">
        <v>0.24</v>
      </c>
      <c r="G23" s="84">
        <v>0.24</v>
      </c>
      <c r="I23" s="90" t="s">
        <v>283</v>
      </c>
      <c r="J23" s="87">
        <v>3206128.13</v>
      </c>
      <c r="K23" s="87">
        <v>3137802.11</v>
      </c>
      <c r="L23" s="89">
        <v>3349874.86</v>
      </c>
    </row>
    <row r="24" spans="2:21" ht="12" x14ac:dyDescent="0.2">
      <c r="B24" s="45" t="s">
        <v>229</v>
      </c>
      <c r="C24" s="5" t="s">
        <v>286</v>
      </c>
      <c r="D24" s="58">
        <v>5715728.1799999997</v>
      </c>
      <c r="E24" s="10">
        <v>5778807.4800000004</v>
      </c>
      <c r="F24" s="10">
        <v>5677966.29</v>
      </c>
      <c r="G24" s="84">
        <v>5930210.5099999998</v>
      </c>
      <c r="I24" s="5" t="s">
        <v>284</v>
      </c>
      <c r="J24" s="87">
        <v>25000</v>
      </c>
      <c r="K24" s="87">
        <v>25000</v>
      </c>
      <c r="L24" s="89">
        <v>24750</v>
      </c>
    </row>
    <row r="25" spans="2:21" ht="12" x14ac:dyDescent="0.2">
      <c r="B25" s="45" t="s">
        <v>229</v>
      </c>
      <c r="C25" s="5"/>
      <c r="D25" s="57"/>
      <c r="E25" s="5"/>
      <c r="F25" s="5"/>
      <c r="G25" s="90"/>
      <c r="I25" s="5" t="s">
        <v>286</v>
      </c>
      <c r="J25" s="87">
        <v>6278423.3600000003</v>
      </c>
      <c r="K25" s="87">
        <v>6283455.3399999999</v>
      </c>
      <c r="L25" s="87">
        <v>6431543.3399999999</v>
      </c>
    </row>
    <row r="26" spans="2:21" ht="12" x14ac:dyDescent="0.2">
      <c r="B26" s="45" t="s">
        <v>229</v>
      </c>
      <c r="C26" s="5" t="s">
        <v>287</v>
      </c>
      <c r="D26" s="57"/>
      <c r="E26" s="5"/>
      <c r="F26" s="5"/>
      <c r="G26" s="90"/>
      <c r="I26" s="5"/>
      <c r="J26" s="5"/>
      <c r="K26" s="5"/>
      <c r="L26" s="5"/>
    </row>
    <row r="27" spans="2:21" ht="12" x14ac:dyDescent="0.2">
      <c r="B27" s="45" t="s">
        <v>229</v>
      </c>
      <c r="C27" s="5" t="s">
        <v>288</v>
      </c>
      <c r="D27" s="57"/>
      <c r="E27" s="5"/>
      <c r="F27" s="5"/>
      <c r="G27" s="90"/>
      <c r="I27" s="5" t="s">
        <v>287</v>
      </c>
      <c r="J27" s="5"/>
      <c r="K27" s="5"/>
      <c r="L27" s="5"/>
    </row>
    <row r="28" spans="2:21" ht="12" x14ac:dyDescent="0.2">
      <c r="B28" s="45" t="s">
        <v>229</v>
      </c>
      <c r="C28" s="5" t="s">
        <v>289</v>
      </c>
      <c r="D28" s="57"/>
      <c r="E28" s="5"/>
      <c r="F28" s="5"/>
      <c r="G28" s="90"/>
      <c r="I28" s="5" t="s">
        <v>288</v>
      </c>
      <c r="J28" s="5"/>
      <c r="K28" s="5"/>
      <c r="L28" s="5"/>
    </row>
    <row r="29" spans="2:21" ht="12" x14ac:dyDescent="0.2">
      <c r="B29" s="45" t="s">
        <v>229</v>
      </c>
      <c r="C29" s="5" t="s">
        <v>290</v>
      </c>
      <c r="D29" s="58">
        <v>-16469</v>
      </c>
      <c r="E29" s="10">
        <v>-3169</v>
      </c>
      <c r="F29" s="10">
        <v>-2819</v>
      </c>
      <c r="G29" s="58">
        <v>9881</v>
      </c>
      <c r="I29" s="5" t="s">
        <v>289</v>
      </c>
      <c r="J29" s="5"/>
      <c r="K29" s="5"/>
      <c r="L29" s="5"/>
      <c r="N29" s="88"/>
    </row>
    <row r="30" spans="2:21" ht="12" x14ac:dyDescent="0.2">
      <c r="B30" s="45" t="s">
        <v>229</v>
      </c>
      <c r="C30" s="5" t="s">
        <v>291</v>
      </c>
      <c r="D30" s="58">
        <v>40000</v>
      </c>
      <c r="E30" s="10">
        <v>40000</v>
      </c>
      <c r="F30" s="10">
        <v>40000</v>
      </c>
      <c r="G30" s="58">
        <v>40000</v>
      </c>
      <c r="I30" s="5" t="s">
        <v>290</v>
      </c>
      <c r="J30" s="87">
        <v>30100</v>
      </c>
      <c r="K30" s="87">
        <v>25800</v>
      </c>
      <c r="L30" s="89">
        <v>39100</v>
      </c>
    </row>
    <row r="31" spans="2:21" ht="12" x14ac:dyDescent="0.2">
      <c r="B31" s="45" t="s">
        <v>229</v>
      </c>
      <c r="C31" s="5" t="s">
        <v>292</v>
      </c>
      <c r="D31" s="58">
        <v>4200</v>
      </c>
      <c r="E31" s="10">
        <v>12200</v>
      </c>
      <c r="F31" s="10">
        <v>20200</v>
      </c>
      <c r="G31" s="58">
        <v>11550</v>
      </c>
      <c r="I31" s="5" t="s">
        <v>292</v>
      </c>
      <c r="J31" s="87">
        <v>49550</v>
      </c>
      <c r="K31" s="87">
        <v>57550</v>
      </c>
      <c r="L31" s="89">
        <v>65550</v>
      </c>
    </row>
    <row r="32" spans="2:21" ht="12" x14ac:dyDescent="0.2">
      <c r="B32" s="45" t="s">
        <v>229</v>
      </c>
      <c r="C32" s="5" t="s">
        <v>293</v>
      </c>
      <c r="D32" s="57"/>
      <c r="E32" s="5"/>
      <c r="F32" s="5"/>
      <c r="G32" s="90"/>
      <c r="I32" s="5" t="s">
        <v>293</v>
      </c>
      <c r="J32" s="5"/>
      <c r="K32" s="5"/>
      <c r="L32" s="5"/>
    </row>
    <row r="33" spans="2:12" s="63" customFormat="1" ht="12" x14ac:dyDescent="0.2">
      <c r="B33" s="64" t="s">
        <v>229</v>
      </c>
      <c r="C33" s="57" t="s">
        <v>294</v>
      </c>
      <c r="D33" s="58">
        <v>253478.76</v>
      </c>
      <c r="E33" s="58">
        <v>253478.76</v>
      </c>
      <c r="F33" s="58">
        <v>140771.76</v>
      </c>
      <c r="G33" s="84">
        <v>140770.76</v>
      </c>
      <c r="I33" s="5" t="s">
        <v>294</v>
      </c>
      <c r="J33" s="87">
        <v>131967.76</v>
      </c>
      <c r="K33" s="87">
        <v>-38505.24</v>
      </c>
      <c r="L33" s="89">
        <v>-38505.24</v>
      </c>
    </row>
    <row r="34" spans="2:12" ht="12" x14ac:dyDescent="0.2">
      <c r="B34" s="45" t="s">
        <v>229</v>
      </c>
      <c r="C34" s="5" t="s">
        <v>295</v>
      </c>
      <c r="D34" s="58">
        <v>4221.99</v>
      </c>
      <c r="E34" s="10">
        <v>3276.99</v>
      </c>
      <c r="F34" s="10">
        <v>3276.99</v>
      </c>
      <c r="G34" s="58">
        <v>3276.99</v>
      </c>
      <c r="I34" s="5" t="s">
        <v>296</v>
      </c>
      <c r="J34" s="87">
        <v>28448</v>
      </c>
      <c r="K34" s="87">
        <v>33448</v>
      </c>
      <c r="L34" s="89">
        <v>38448</v>
      </c>
    </row>
    <row r="35" spans="2:12" ht="12" x14ac:dyDescent="0.2">
      <c r="B35" s="45" t="s">
        <v>229</v>
      </c>
      <c r="C35" s="5" t="s">
        <v>296</v>
      </c>
      <c r="D35" s="58">
        <v>76800</v>
      </c>
      <c r="E35" s="10">
        <v>81800</v>
      </c>
      <c r="F35" s="10">
        <v>86800</v>
      </c>
      <c r="G35" s="58">
        <v>91800</v>
      </c>
      <c r="I35" s="5" t="s">
        <v>297</v>
      </c>
      <c r="J35" s="87">
        <v>13863.01</v>
      </c>
      <c r="K35" s="87">
        <v>4621</v>
      </c>
      <c r="L35" s="89">
        <v>20776.25</v>
      </c>
    </row>
    <row r="36" spans="2:12" ht="12" x14ac:dyDescent="0.2">
      <c r="B36" s="45" t="s">
        <v>229</v>
      </c>
      <c r="C36" s="5" t="s">
        <v>298</v>
      </c>
      <c r="D36" s="58">
        <v>-2427.29</v>
      </c>
      <c r="E36" s="10">
        <v>0</v>
      </c>
      <c r="F36" s="10">
        <v>0</v>
      </c>
      <c r="G36" s="84">
        <v>0</v>
      </c>
      <c r="I36" s="5" t="s">
        <v>299</v>
      </c>
      <c r="J36" s="87">
        <v>0</v>
      </c>
      <c r="K36" s="87">
        <v>0</v>
      </c>
      <c r="L36" s="89">
        <v>17115.560000000001</v>
      </c>
    </row>
    <row r="37" spans="2:12" ht="12" x14ac:dyDescent="0.2">
      <c r="B37" s="45" t="s">
        <v>229</v>
      </c>
      <c r="C37" s="5" t="s">
        <v>300</v>
      </c>
      <c r="D37" s="58">
        <v>135000</v>
      </c>
      <c r="E37" s="10">
        <v>135000</v>
      </c>
      <c r="F37" s="10">
        <v>135000</v>
      </c>
      <c r="G37" s="58">
        <v>135000</v>
      </c>
      <c r="I37" s="5" t="s">
        <v>301</v>
      </c>
      <c r="J37" s="87">
        <v>253928.77</v>
      </c>
      <c r="K37" s="87">
        <v>82913.759999999995</v>
      </c>
      <c r="L37" s="87">
        <v>142484.57</v>
      </c>
    </row>
    <row r="38" spans="2:12" ht="12" x14ac:dyDescent="0.2">
      <c r="B38" s="45" t="s">
        <v>229</v>
      </c>
      <c r="C38" s="5" t="s">
        <v>297</v>
      </c>
      <c r="D38" s="58">
        <v>26255.7</v>
      </c>
      <c r="E38" s="10">
        <v>15753.42</v>
      </c>
      <c r="F38" s="10">
        <v>5251.14</v>
      </c>
      <c r="G38" s="58">
        <v>23105.02</v>
      </c>
      <c r="I38" s="5"/>
      <c r="J38" s="5"/>
      <c r="K38" s="5"/>
      <c r="L38" s="5"/>
    </row>
    <row r="39" spans="2:12" ht="12" x14ac:dyDescent="0.2">
      <c r="B39" s="45" t="s">
        <v>229</v>
      </c>
      <c r="C39" s="5" t="s">
        <v>301</v>
      </c>
      <c r="D39" s="58">
        <v>521060.16</v>
      </c>
      <c r="E39" s="10">
        <v>538340.17000000004</v>
      </c>
      <c r="F39" s="10">
        <v>428480.89</v>
      </c>
      <c r="G39" s="84">
        <v>455384.77</v>
      </c>
      <c r="I39" s="5" t="s">
        <v>302</v>
      </c>
      <c r="J39" s="87">
        <v>6024494.5899999999</v>
      </c>
      <c r="K39" s="87">
        <v>6200541.5800000001</v>
      </c>
      <c r="L39" s="87">
        <v>6289058.7699999996</v>
      </c>
    </row>
    <row r="40" spans="2:12" ht="12" x14ac:dyDescent="0.2">
      <c r="B40" s="45" t="s">
        <v>229</v>
      </c>
      <c r="C40" s="5"/>
      <c r="D40" s="57"/>
      <c r="E40" s="5"/>
      <c r="F40" s="5"/>
      <c r="G40" s="90"/>
      <c r="I40" s="5"/>
      <c r="J40" s="5"/>
      <c r="K40" s="5"/>
      <c r="L40" s="5"/>
    </row>
    <row r="41" spans="2:12" ht="12" x14ac:dyDescent="0.2">
      <c r="B41" s="45" t="s">
        <v>229</v>
      </c>
      <c r="C41" s="5" t="s">
        <v>302</v>
      </c>
      <c r="D41" s="58">
        <v>5194668.0199999996</v>
      </c>
      <c r="E41" s="10">
        <v>5240467.3099999996</v>
      </c>
      <c r="F41" s="10">
        <v>5249485.4000000004</v>
      </c>
      <c r="G41" s="84">
        <v>5474825.7400000002</v>
      </c>
      <c r="I41" s="5" t="s">
        <v>303</v>
      </c>
      <c r="J41" s="5"/>
      <c r="K41" s="5"/>
      <c r="L41" s="5"/>
    </row>
    <row r="42" spans="2:12" ht="12" x14ac:dyDescent="0.2">
      <c r="B42" s="45" t="s">
        <v>229</v>
      </c>
      <c r="C42" s="5"/>
      <c r="D42" s="57"/>
      <c r="E42" s="5"/>
      <c r="F42" s="5"/>
      <c r="G42" s="90"/>
      <c r="I42" s="5" t="s">
        <v>304</v>
      </c>
      <c r="J42" s="87">
        <v>1000040</v>
      </c>
      <c r="K42" s="87">
        <v>1000040</v>
      </c>
      <c r="L42" s="89">
        <v>1000040</v>
      </c>
    </row>
    <row r="43" spans="2:12" ht="12" x14ac:dyDescent="0.2">
      <c r="B43" s="45" t="s">
        <v>229</v>
      </c>
      <c r="C43" s="5" t="s">
        <v>303</v>
      </c>
      <c r="D43" s="57"/>
      <c r="E43" s="5"/>
      <c r="F43" s="5"/>
      <c r="G43" s="90"/>
      <c r="I43" s="5" t="s">
        <v>148</v>
      </c>
      <c r="J43" s="87">
        <v>3121999.44</v>
      </c>
      <c r="K43" s="87">
        <v>3121999.44</v>
      </c>
      <c r="L43" s="89">
        <v>3121999.44</v>
      </c>
    </row>
    <row r="44" spans="2:12" ht="12" x14ac:dyDescent="0.2">
      <c r="B44" s="45" t="s">
        <v>229</v>
      </c>
      <c r="C44" s="5" t="s">
        <v>304</v>
      </c>
      <c r="D44" s="58">
        <v>1000040</v>
      </c>
      <c r="E44" s="10">
        <v>1000040</v>
      </c>
      <c r="F44" s="10">
        <v>1000040</v>
      </c>
      <c r="G44" s="84">
        <v>1000040</v>
      </c>
      <c r="I44" s="5" t="s">
        <v>305</v>
      </c>
      <c r="J44" s="87">
        <v>1902455.15</v>
      </c>
      <c r="K44" s="87">
        <v>2078502.14</v>
      </c>
      <c r="L44" s="87">
        <v>2165952.66</v>
      </c>
    </row>
    <row r="45" spans="2:12" ht="12" x14ac:dyDescent="0.2">
      <c r="B45" s="45" t="s">
        <v>229</v>
      </c>
      <c r="C45" s="5" t="s">
        <v>148</v>
      </c>
      <c r="D45" s="58">
        <v>3293599.44</v>
      </c>
      <c r="E45" s="10">
        <v>3293599.44</v>
      </c>
      <c r="F45" s="10">
        <v>3293599.44</v>
      </c>
      <c r="G45" s="84">
        <v>3293599.44</v>
      </c>
      <c r="I45" s="5" t="s">
        <v>306</v>
      </c>
      <c r="J45" s="87">
        <v>6024494.5899999999</v>
      </c>
      <c r="K45" s="87">
        <v>6200541.5800000001</v>
      </c>
      <c r="L45" s="87">
        <v>6289058.7699999996</v>
      </c>
    </row>
    <row r="46" spans="2:12" ht="12" x14ac:dyDescent="0.2">
      <c r="B46" s="45" t="s">
        <v>229</v>
      </c>
      <c r="C46" s="5" t="s">
        <v>305</v>
      </c>
      <c r="D46" s="58">
        <v>1051028.58</v>
      </c>
      <c r="E46" s="10">
        <v>1096827.8700000001</v>
      </c>
      <c r="F46" s="10">
        <v>1105845.96</v>
      </c>
      <c r="G46" s="84">
        <v>1331186.3</v>
      </c>
      <c r="J46" s="47"/>
      <c r="K46" s="47"/>
    </row>
    <row r="47" spans="2:12" ht="12" x14ac:dyDescent="0.2">
      <c r="B47" s="45" t="s">
        <v>229</v>
      </c>
      <c r="C47" s="5" t="s">
        <v>307</v>
      </c>
      <c r="D47" s="58">
        <v>-150000</v>
      </c>
      <c r="E47" s="10">
        <v>-150000</v>
      </c>
      <c r="F47" s="10">
        <v>-150000</v>
      </c>
      <c r="G47" s="84">
        <v>-150000</v>
      </c>
    </row>
    <row r="48" spans="2:12" ht="12" x14ac:dyDescent="0.2">
      <c r="B48" s="45" t="s">
        <v>229</v>
      </c>
      <c r="C48" s="5" t="s">
        <v>306</v>
      </c>
      <c r="D48" s="58">
        <v>5194668.0199999996</v>
      </c>
      <c r="E48" s="10">
        <v>5240467.3099999996</v>
      </c>
      <c r="F48" s="10">
        <v>5249485.4000000004</v>
      </c>
      <c r="G48" s="84">
        <v>5474825.7400000002</v>
      </c>
    </row>
    <row r="49" spans="2:7" x14ac:dyDescent="0.2">
      <c r="G49" s="85"/>
    </row>
    <row r="50" spans="2:7" x14ac:dyDescent="0.2">
      <c r="G50" s="85"/>
    </row>
    <row r="51" spans="2:7" ht="12.75" x14ac:dyDescent="0.2">
      <c r="B51"/>
      <c r="C51"/>
      <c r="D51" s="59"/>
      <c r="E51"/>
      <c r="F51"/>
      <c r="G51" s="6"/>
    </row>
    <row r="52" spans="2:7" ht="12.75" x14ac:dyDescent="0.2">
      <c r="B52"/>
      <c r="C52"/>
      <c r="D52" s="59"/>
      <c r="E52"/>
      <c r="F52"/>
      <c r="G52" s="6"/>
    </row>
    <row r="53" spans="2:7" ht="12.75" x14ac:dyDescent="0.2">
      <c r="B53"/>
      <c r="C53"/>
      <c r="D53" s="59"/>
      <c r="E53"/>
      <c r="F53"/>
      <c r="G53" s="6"/>
    </row>
    <row r="54" spans="2:7" ht="12.75" x14ac:dyDescent="0.2">
      <c r="B54"/>
      <c r="C54"/>
      <c r="D54" s="59"/>
      <c r="E54"/>
      <c r="F54"/>
      <c r="G54" s="6"/>
    </row>
    <row r="55" spans="2:7" ht="12.75" x14ac:dyDescent="0.2">
      <c r="B55"/>
      <c r="C55"/>
      <c r="D55" s="60"/>
      <c r="E55" s="46"/>
      <c r="F55" s="46"/>
      <c r="G55" s="91"/>
    </row>
    <row r="56" spans="2:7" ht="12.75" x14ac:dyDescent="0.2">
      <c r="B56"/>
      <c r="C56"/>
      <c r="D56" s="60"/>
      <c r="E56" s="46"/>
      <c r="F56" s="46"/>
      <c r="G56" s="60"/>
    </row>
    <row r="57" spans="2:7" ht="12.75" x14ac:dyDescent="0.2">
      <c r="B57"/>
      <c r="C57"/>
      <c r="D57" s="60"/>
      <c r="E57" s="46"/>
      <c r="F57" s="46"/>
      <c r="G57" s="60"/>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Q272"/>
  <sheetViews>
    <sheetView workbookViewId="0">
      <selection activeCell="A12" sqref="A12"/>
    </sheetView>
  </sheetViews>
  <sheetFormatPr defaultRowHeight="12.75" x14ac:dyDescent="0.2"/>
  <cols>
    <col min="1" max="1" width="16.42578125" style="7" customWidth="1"/>
    <col min="2" max="2" width="11.42578125" customWidth="1"/>
    <col min="3" max="3" width="14.140625" style="114" customWidth="1"/>
    <col min="4" max="4" width="13.42578125" style="9" customWidth="1"/>
    <col min="5" max="5" width="8.28515625" style="95" customWidth="1"/>
    <col min="6" max="6" width="2.85546875" customWidth="1"/>
    <col min="7" max="7" width="18.85546875" customWidth="1"/>
    <col min="8" max="8" width="12.85546875" customWidth="1"/>
    <col min="9" max="9" width="12.5703125" customWidth="1"/>
    <col min="10" max="10" width="13" customWidth="1"/>
    <col min="11" max="11" width="13.7109375" customWidth="1"/>
    <col min="12" max="12" width="13.28515625" customWidth="1"/>
    <col min="13" max="13" width="14.85546875" customWidth="1"/>
    <col min="14" max="14" width="14.7109375" customWidth="1"/>
    <col min="15" max="15" width="14.42578125" customWidth="1"/>
  </cols>
  <sheetData>
    <row r="1" spans="1:17" ht="13.5" customHeight="1" x14ac:dyDescent="0.2">
      <c r="A1" s="122" t="s">
        <v>308</v>
      </c>
      <c r="B1" s="125"/>
      <c r="C1" s="105"/>
      <c r="D1" s="106"/>
      <c r="E1" s="100"/>
      <c r="G1" s="136"/>
      <c r="H1" s="566" t="s">
        <v>309</v>
      </c>
      <c r="I1" s="567"/>
      <c r="J1" s="568" t="s">
        <v>310</v>
      </c>
      <c r="K1" s="569"/>
      <c r="L1" s="570" t="s">
        <v>311</v>
      </c>
      <c r="M1" s="571"/>
      <c r="N1" s="570" t="s">
        <v>312</v>
      </c>
      <c r="O1" s="571"/>
      <c r="P1" s="95"/>
    </row>
    <row r="2" spans="1:17" ht="15" customHeight="1" x14ac:dyDescent="0.2">
      <c r="A2" s="95"/>
      <c r="B2" s="215" t="s">
        <v>313</v>
      </c>
      <c r="C2" s="92">
        <v>103.87</v>
      </c>
      <c r="D2" s="216">
        <v>811.78</v>
      </c>
      <c r="E2" s="100">
        <v>2</v>
      </c>
      <c r="G2" s="137"/>
      <c r="H2" s="134" t="s">
        <v>314</v>
      </c>
      <c r="I2" s="135" t="s">
        <v>315</v>
      </c>
      <c r="J2" s="134" t="s">
        <v>314</v>
      </c>
      <c r="K2" s="135" t="s">
        <v>315</v>
      </c>
      <c r="L2" s="134" t="s">
        <v>314</v>
      </c>
      <c r="M2" s="135" t="s">
        <v>315</v>
      </c>
      <c r="N2" s="134" t="s">
        <v>314</v>
      </c>
      <c r="O2" s="135" t="s">
        <v>315</v>
      </c>
      <c r="P2" s="128"/>
      <c r="Q2" s="129"/>
    </row>
    <row r="3" spans="1:17" ht="15" customHeight="1" x14ac:dyDescent="0.2">
      <c r="A3" s="95"/>
      <c r="B3" s="215" t="s">
        <v>316</v>
      </c>
      <c r="C3" s="92">
        <v>123.52</v>
      </c>
      <c r="D3" s="216">
        <v>945.87</v>
      </c>
      <c r="E3" s="100">
        <v>2</v>
      </c>
      <c r="G3" s="138" t="s">
        <v>308</v>
      </c>
      <c r="H3" s="131">
        <v>0</v>
      </c>
      <c r="I3" s="124">
        <v>0</v>
      </c>
      <c r="J3" s="141">
        <f>D6</f>
        <v>3927.5299999999997</v>
      </c>
      <c r="K3" s="225">
        <f>C6</f>
        <v>515.04999999999995</v>
      </c>
      <c r="L3" s="141"/>
      <c r="M3" s="124"/>
      <c r="N3" s="132">
        <f>D10</f>
        <v>148882.37</v>
      </c>
      <c r="O3" s="225">
        <f>C10</f>
        <v>13865.71</v>
      </c>
      <c r="P3" s="95"/>
    </row>
    <row r="4" spans="1:17" ht="15" customHeight="1" x14ac:dyDescent="0.2">
      <c r="A4" s="95"/>
      <c r="B4" s="219" t="s">
        <v>317</v>
      </c>
      <c r="C4" s="220">
        <v>75</v>
      </c>
      <c r="D4" s="216">
        <v>614.79</v>
      </c>
      <c r="E4" s="100">
        <v>2</v>
      </c>
      <c r="G4" s="138"/>
      <c r="H4" s="131"/>
      <c r="I4" s="124"/>
      <c r="J4" s="141"/>
      <c r="K4" s="225"/>
      <c r="L4" s="141"/>
      <c r="M4" s="124"/>
      <c r="N4" s="132"/>
      <c r="O4" s="225"/>
      <c r="P4" s="95"/>
    </row>
    <row r="5" spans="1:17" ht="24.75" customHeight="1" x14ac:dyDescent="0.2">
      <c r="A5" s="95"/>
      <c r="B5" s="215" t="s">
        <v>318</v>
      </c>
      <c r="C5" s="92">
        <v>212.66</v>
      </c>
      <c r="D5" s="216">
        <v>1555.09</v>
      </c>
      <c r="E5" s="100">
        <v>2</v>
      </c>
      <c r="G5" s="138" t="s">
        <v>319</v>
      </c>
      <c r="H5" s="131">
        <v>0</v>
      </c>
      <c r="I5" s="124">
        <v>0</v>
      </c>
      <c r="J5" s="132">
        <v>0</v>
      </c>
      <c r="K5" s="124">
        <v>0</v>
      </c>
      <c r="L5" s="132">
        <v>0</v>
      </c>
      <c r="M5" s="124">
        <v>0</v>
      </c>
      <c r="N5" s="141">
        <f>D16</f>
        <v>1005089.79</v>
      </c>
      <c r="O5" s="225">
        <f>C16</f>
        <v>95990.56</v>
      </c>
      <c r="P5" s="95"/>
    </row>
    <row r="6" spans="1:17" ht="15" customHeight="1" x14ac:dyDescent="0.2">
      <c r="A6" s="95"/>
      <c r="B6" s="125"/>
      <c r="C6" s="217">
        <f>SUM(C2:C5)</f>
        <v>515.04999999999995</v>
      </c>
      <c r="D6" s="111">
        <f>SUM(D2:D5)</f>
        <v>3927.5299999999997</v>
      </c>
      <c r="E6" s="100"/>
      <c r="G6" s="138" t="s">
        <v>320</v>
      </c>
      <c r="H6" s="131">
        <v>0</v>
      </c>
      <c r="I6" s="124">
        <v>0</v>
      </c>
      <c r="J6" s="141">
        <f>D24</f>
        <v>10866.039999999999</v>
      </c>
      <c r="K6" s="227">
        <f>C24</f>
        <v>1403.25</v>
      </c>
      <c r="L6" s="132">
        <f>D29</f>
        <v>9396.26</v>
      </c>
      <c r="M6" s="225">
        <f>C29</f>
        <v>1011.99</v>
      </c>
      <c r="N6" s="141">
        <f>D28</f>
        <v>321979.06</v>
      </c>
      <c r="O6" s="225">
        <f>C28</f>
        <v>36128.630000000005</v>
      </c>
      <c r="P6" s="95"/>
    </row>
    <row r="7" spans="1:17" ht="15" customHeight="1" x14ac:dyDescent="0.2">
      <c r="A7" s="95"/>
      <c r="B7" s="215" t="s">
        <v>321</v>
      </c>
      <c r="C7" s="92">
        <v>3065.71</v>
      </c>
      <c r="D7" s="216">
        <v>16540.68</v>
      </c>
      <c r="E7" s="100">
        <v>4</v>
      </c>
      <c r="G7" s="138" t="s">
        <v>322</v>
      </c>
      <c r="H7" s="141">
        <f>D43</f>
        <v>1526600.0399999998</v>
      </c>
      <c r="I7" s="227">
        <f>C43</f>
        <v>222061.97</v>
      </c>
      <c r="J7" s="132">
        <v>0</v>
      </c>
      <c r="K7" s="124">
        <v>0</v>
      </c>
      <c r="L7" s="141">
        <f>D68</f>
        <v>681948.59</v>
      </c>
      <c r="M7" s="225">
        <f>C68</f>
        <v>68125.95</v>
      </c>
      <c r="N7" s="141">
        <f>D91</f>
        <v>1772156.9000000006</v>
      </c>
      <c r="O7" s="225">
        <f>C91</f>
        <v>267395.82999999996</v>
      </c>
      <c r="P7" s="95"/>
    </row>
    <row r="8" spans="1:17" ht="15" customHeight="1" x14ac:dyDescent="0.2">
      <c r="A8" s="95"/>
      <c r="B8" s="215" t="s">
        <v>323</v>
      </c>
      <c r="C8" s="92">
        <v>1500</v>
      </c>
      <c r="D8" s="218">
        <v>7684.12</v>
      </c>
      <c r="E8" s="100">
        <v>4</v>
      </c>
      <c r="F8" s="6"/>
      <c r="G8" s="138" t="s">
        <v>324</v>
      </c>
      <c r="H8" s="141">
        <f>C156</f>
        <v>0</v>
      </c>
      <c r="I8" s="124">
        <f>D156</f>
        <v>0</v>
      </c>
      <c r="J8" s="141">
        <f>C158</f>
        <v>0</v>
      </c>
      <c r="K8" s="124">
        <f>D158</f>
        <v>0</v>
      </c>
      <c r="L8" s="132">
        <v>0</v>
      </c>
      <c r="M8" s="124">
        <v>0</v>
      </c>
      <c r="N8" s="141">
        <f>D92</f>
        <v>77138.149999999994</v>
      </c>
      <c r="O8" s="225">
        <f>C92</f>
        <v>13361.77</v>
      </c>
      <c r="P8" s="95"/>
    </row>
    <row r="9" spans="1:17" ht="15" customHeight="1" x14ac:dyDescent="0.2">
      <c r="A9" s="95"/>
      <c r="B9" s="215" t="s">
        <v>325</v>
      </c>
      <c r="C9" s="92">
        <v>9300</v>
      </c>
      <c r="D9" s="216">
        <v>124657.57</v>
      </c>
      <c r="E9" s="100">
        <v>4</v>
      </c>
      <c r="F9" s="6"/>
      <c r="G9" s="138" t="s">
        <v>326</v>
      </c>
      <c r="H9" s="132">
        <v>0</v>
      </c>
      <c r="I9" s="124">
        <v>0</v>
      </c>
      <c r="J9" s="132">
        <v>0</v>
      </c>
      <c r="K9" s="124">
        <v>0</v>
      </c>
      <c r="L9" s="141">
        <f>D109</f>
        <v>376061.08999999997</v>
      </c>
      <c r="M9" s="225">
        <f>C109</f>
        <v>36073.699999999997</v>
      </c>
      <c r="N9" s="141">
        <f>D110</f>
        <v>14283.54</v>
      </c>
      <c r="O9" s="225">
        <f>C110</f>
        <v>1219.02</v>
      </c>
      <c r="P9" s="95"/>
    </row>
    <row r="10" spans="1:17" ht="15" customHeight="1" x14ac:dyDescent="0.2">
      <c r="A10" s="95"/>
      <c r="B10" s="125"/>
      <c r="C10" s="217">
        <f>SUM(C7:C9)</f>
        <v>13865.71</v>
      </c>
      <c r="D10" s="111">
        <f>SUM(D7:D9)</f>
        <v>148882.37</v>
      </c>
      <c r="E10" s="100"/>
      <c r="F10" s="6"/>
      <c r="G10" s="138" t="s">
        <v>327</v>
      </c>
      <c r="H10" s="132">
        <v>0</v>
      </c>
      <c r="I10" s="124">
        <v>0</v>
      </c>
      <c r="J10" s="141">
        <f>C210</f>
        <v>0</v>
      </c>
      <c r="K10" s="124">
        <f>D210</f>
        <v>0</v>
      </c>
      <c r="L10" s="141">
        <f>D115</f>
        <v>119845.47</v>
      </c>
      <c r="M10" s="225">
        <f>C115</f>
        <v>12116.49</v>
      </c>
      <c r="N10" s="141">
        <f>C220</f>
        <v>0</v>
      </c>
      <c r="O10" s="124">
        <f>D220</f>
        <v>0</v>
      </c>
      <c r="P10" s="95"/>
    </row>
    <row r="11" spans="1:17" ht="15" customHeight="1" x14ac:dyDescent="0.2">
      <c r="A11" s="95"/>
      <c r="B11" s="125"/>
      <c r="C11" s="107"/>
      <c r="D11" s="106"/>
      <c r="E11" s="100"/>
      <c r="F11" s="6"/>
      <c r="G11" s="138" t="s">
        <v>328</v>
      </c>
      <c r="H11" s="141">
        <f>D123</f>
        <v>67242.25</v>
      </c>
      <c r="I11" s="227">
        <f>C123</f>
        <v>8450.32</v>
      </c>
      <c r="J11" s="132">
        <v>0</v>
      </c>
      <c r="K11" s="124">
        <v>0</v>
      </c>
      <c r="L11" s="141">
        <f>D120</f>
        <v>327738.42</v>
      </c>
      <c r="M11" s="225">
        <f>C120</f>
        <v>32837.82</v>
      </c>
      <c r="N11" s="132">
        <f>D124</f>
        <v>243655.25</v>
      </c>
      <c r="O11" s="225">
        <f>C124</f>
        <v>29626.25</v>
      </c>
      <c r="P11" s="95"/>
    </row>
    <row r="12" spans="1:17" ht="15" customHeight="1" thickBot="1" x14ac:dyDescent="0.25">
      <c r="A12" s="122" t="s">
        <v>319</v>
      </c>
      <c r="B12" s="219" t="s">
        <v>329</v>
      </c>
      <c r="C12" s="220">
        <v>71063.83</v>
      </c>
      <c r="D12" s="218">
        <v>814594.5</v>
      </c>
      <c r="E12" s="100">
        <v>4</v>
      </c>
      <c r="F12" s="6"/>
      <c r="G12" s="137"/>
      <c r="H12" s="140">
        <f t="shared" ref="H12:O12" si="0">SUM(H3:H11)</f>
        <v>1593842.2899999998</v>
      </c>
      <c r="I12" s="142">
        <f t="shared" si="0"/>
        <v>230512.29</v>
      </c>
      <c r="J12" s="140">
        <f t="shared" si="0"/>
        <v>14793.57</v>
      </c>
      <c r="K12" s="226">
        <f t="shared" si="0"/>
        <v>1918.3</v>
      </c>
      <c r="L12" s="140">
        <f t="shared" si="0"/>
        <v>1514989.8299999998</v>
      </c>
      <c r="M12" s="450">
        <f t="shared" si="0"/>
        <v>150165.95000000001</v>
      </c>
      <c r="N12" s="140">
        <f t="shared" si="0"/>
        <v>3583185.060000001</v>
      </c>
      <c r="O12" s="226">
        <f t="shared" si="0"/>
        <v>457587.77</v>
      </c>
      <c r="P12" s="95"/>
    </row>
    <row r="13" spans="1:17" ht="15" customHeight="1" thickBot="1" x14ac:dyDescent="0.25">
      <c r="A13" s="95"/>
      <c r="B13" s="219" t="s">
        <v>330</v>
      </c>
      <c r="C13" s="220">
        <v>16638.23</v>
      </c>
      <c r="D13" s="218">
        <v>95485.39</v>
      </c>
      <c r="E13" s="100">
        <v>4</v>
      </c>
      <c r="F13" s="6"/>
      <c r="G13" s="139"/>
      <c r="H13" s="133"/>
      <c r="I13" s="130"/>
      <c r="J13" s="133"/>
      <c r="K13" s="130"/>
      <c r="L13" s="133"/>
      <c r="M13" s="130"/>
      <c r="N13" s="133"/>
      <c r="O13" s="130"/>
    </row>
    <row r="14" spans="1:17" ht="15" customHeight="1" x14ac:dyDescent="0.2">
      <c r="A14" s="95"/>
      <c r="B14" s="219" t="s">
        <v>331</v>
      </c>
      <c r="C14" s="220">
        <v>7986</v>
      </c>
      <c r="D14" s="218">
        <v>91542.38</v>
      </c>
      <c r="E14" s="100">
        <v>4</v>
      </c>
      <c r="F14" s="6"/>
      <c r="H14" s="123"/>
      <c r="I14" s="123"/>
      <c r="J14" s="114"/>
      <c r="K14" s="123"/>
      <c r="L14" s="123"/>
      <c r="M14" s="123"/>
      <c r="N14" s="123"/>
      <c r="O14" s="123"/>
    </row>
    <row r="15" spans="1:17" ht="15" customHeight="1" x14ac:dyDescent="0.2">
      <c r="A15" s="95"/>
      <c r="B15" s="219" t="s">
        <v>332</v>
      </c>
      <c r="C15" s="220">
        <v>302.5</v>
      </c>
      <c r="D15" s="218">
        <v>3467.52</v>
      </c>
      <c r="E15" s="100">
        <v>4</v>
      </c>
      <c r="F15" s="6"/>
      <c r="H15" s="123"/>
      <c r="I15" s="123"/>
      <c r="J15" s="123"/>
      <c r="K15" s="123"/>
      <c r="L15" s="123"/>
      <c r="M15" s="123"/>
      <c r="N15" s="123"/>
      <c r="O15" s="123"/>
    </row>
    <row r="16" spans="1:17" ht="15" customHeight="1" x14ac:dyDescent="0.2">
      <c r="A16" s="95"/>
      <c r="B16" s="125"/>
      <c r="C16" s="217">
        <f>SUM(C12:C15)</f>
        <v>95990.56</v>
      </c>
      <c r="D16" s="111">
        <f>SUM(D12:D15)</f>
        <v>1005089.79</v>
      </c>
      <c r="E16" s="100"/>
      <c r="F16" s="6"/>
      <c r="H16" s="123"/>
      <c r="I16" s="123"/>
      <c r="J16" s="123"/>
      <c r="K16" s="123"/>
      <c r="L16" s="123"/>
      <c r="M16" s="123"/>
      <c r="N16" s="123"/>
      <c r="O16" s="123"/>
    </row>
    <row r="17" spans="1:15" ht="15" customHeight="1" x14ac:dyDescent="0.2">
      <c r="A17" s="95"/>
      <c r="B17" s="125"/>
      <c r="C17" s="110"/>
      <c r="D17" s="106"/>
      <c r="E17" s="100"/>
      <c r="F17" s="6"/>
      <c r="H17" s="123"/>
      <c r="I17" s="123"/>
      <c r="J17" s="123"/>
      <c r="K17" s="123"/>
      <c r="L17" s="123"/>
      <c r="M17" s="123"/>
      <c r="N17" s="123"/>
      <c r="O17" s="123"/>
    </row>
    <row r="18" spans="1:15" ht="15" customHeight="1" x14ac:dyDescent="0.2">
      <c r="A18" s="122" t="s">
        <v>320</v>
      </c>
      <c r="B18" s="219" t="s">
        <v>333</v>
      </c>
      <c r="C18" s="220">
        <v>93.27</v>
      </c>
      <c r="D18" s="216">
        <v>736.01</v>
      </c>
      <c r="E18" s="100">
        <v>2</v>
      </c>
      <c r="F18" s="6"/>
    </row>
    <row r="19" spans="1:15" ht="15" customHeight="1" x14ac:dyDescent="0.2">
      <c r="A19" s="95"/>
      <c r="B19" s="219" t="s">
        <v>334</v>
      </c>
      <c r="C19" s="220">
        <v>52.5</v>
      </c>
      <c r="D19" s="216">
        <v>424.26</v>
      </c>
      <c r="E19" s="100">
        <v>2</v>
      </c>
      <c r="F19" s="6"/>
      <c r="G19" s="123"/>
    </row>
    <row r="20" spans="1:15" ht="15" customHeight="1" x14ac:dyDescent="0.2">
      <c r="A20" s="95"/>
      <c r="B20" s="219" t="s">
        <v>335</v>
      </c>
      <c r="C20" s="220">
        <v>265.75</v>
      </c>
      <c r="D20" s="216">
        <v>2054.73</v>
      </c>
      <c r="E20" s="100">
        <v>2</v>
      </c>
    </row>
    <row r="21" spans="1:15" ht="15" customHeight="1" x14ac:dyDescent="0.2">
      <c r="A21" s="95"/>
      <c r="B21" s="219" t="s">
        <v>336</v>
      </c>
      <c r="C21" s="220">
        <v>337.93</v>
      </c>
      <c r="D21" s="216">
        <v>2606.59</v>
      </c>
      <c r="E21" s="100">
        <v>2</v>
      </c>
      <c r="F21" s="98"/>
      <c r="G21" s="123"/>
    </row>
    <row r="22" spans="1:15" ht="15" customHeight="1" x14ac:dyDescent="0.2">
      <c r="A22" s="95"/>
      <c r="B22" s="219" t="s">
        <v>337</v>
      </c>
      <c r="C22" s="220">
        <v>339.05</v>
      </c>
      <c r="D22" s="216">
        <v>2615.14</v>
      </c>
      <c r="E22" s="100">
        <v>2</v>
      </c>
      <c r="F22" s="6"/>
    </row>
    <row r="23" spans="1:15" ht="15" customHeight="1" x14ac:dyDescent="0.2">
      <c r="A23" s="126"/>
      <c r="B23" s="219" t="s">
        <v>338</v>
      </c>
      <c r="C23" s="220">
        <v>314.75</v>
      </c>
      <c r="D23" s="218">
        <v>2429.31</v>
      </c>
      <c r="E23" s="100">
        <v>2</v>
      </c>
    </row>
    <row r="24" spans="1:15" ht="15" customHeight="1" x14ac:dyDescent="0.2">
      <c r="A24" s="96"/>
      <c r="B24" s="125"/>
      <c r="C24" s="217">
        <f>SUM(C18:C23)</f>
        <v>1403.25</v>
      </c>
      <c r="D24" s="111">
        <f>SUM(D18:D23)</f>
        <v>10866.039999999999</v>
      </c>
      <c r="E24" s="100"/>
      <c r="F24" s="6"/>
    </row>
    <row r="25" spans="1:15" ht="15" customHeight="1" x14ac:dyDescent="0.2">
      <c r="A25" s="96" t="s">
        <v>229</v>
      </c>
      <c r="B25" s="219" t="s">
        <v>339</v>
      </c>
      <c r="C25" s="220">
        <v>500.43</v>
      </c>
      <c r="D25" s="216">
        <v>3745.64</v>
      </c>
      <c r="E25" s="100">
        <v>4</v>
      </c>
      <c r="F25" s="6"/>
    </row>
    <row r="26" spans="1:15" ht="15" customHeight="1" x14ac:dyDescent="0.2">
      <c r="A26" s="96" t="s">
        <v>229</v>
      </c>
      <c r="B26" s="219" t="s">
        <v>340</v>
      </c>
      <c r="C26" s="220">
        <v>26628.2</v>
      </c>
      <c r="D26" s="218">
        <v>266282</v>
      </c>
      <c r="E26" s="100">
        <v>4</v>
      </c>
      <c r="F26" s="6"/>
    </row>
    <row r="27" spans="1:15" ht="15" customHeight="1" x14ac:dyDescent="0.2">
      <c r="A27" s="96" t="s">
        <v>229</v>
      </c>
      <c r="B27" s="219" t="s">
        <v>341</v>
      </c>
      <c r="C27" s="220">
        <v>9000</v>
      </c>
      <c r="D27" s="218">
        <v>51951.42</v>
      </c>
      <c r="E27" s="100">
        <v>4</v>
      </c>
      <c r="F27" s="6"/>
    </row>
    <row r="28" spans="1:15" ht="15" customHeight="1" x14ac:dyDescent="0.2">
      <c r="A28" s="96" t="s">
        <v>229</v>
      </c>
      <c r="B28" s="125"/>
      <c r="C28" s="217">
        <f>SUM(C25:C27)</f>
        <v>36128.630000000005</v>
      </c>
      <c r="D28" s="111">
        <f>SUM(D25:D27)</f>
        <v>321979.06</v>
      </c>
      <c r="E28" s="100"/>
      <c r="F28" s="6"/>
    </row>
    <row r="29" spans="1:15" ht="15" customHeight="1" x14ac:dyDescent="0.2">
      <c r="A29" s="96"/>
      <c r="B29" s="219" t="s">
        <v>342</v>
      </c>
      <c r="C29" s="220">
        <v>1011.99</v>
      </c>
      <c r="D29" s="216">
        <v>9396.26</v>
      </c>
      <c r="E29" s="100">
        <v>3</v>
      </c>
      <c r="F29" s="6"/>
    </row>
    <row r="30" spans="1:15" ht="15" customHeight="1" x14ac:dyDescent="0.2">
      <c r="A30" s="96"/>
      <c r="B30" s="125"/>
      <c r="C30" s="107"/>
      <c r="D30" s="106"/>
      <c r="E30" s="100"/>
      <c r="F30" s="6"/>
    </row>
    <row r="31" spans="1:15" ht="15" customHeight="1" x14ac:dyDescent="0.2">
      <c r="A31" s="96" t="s">
        <v>343</v>
      </c>
      <c r="B31" s="215" t="s">
        <v>344</v>
      </c>
      <c r="C31" s="92">
        <v>15.89</v>
      </c>
      <c r="D31" s="216">
        <v>110.23</v>
      </c>
      <c r="E31" s="100">
        <v>1</v>
      </c>
      <c r="F31" s="6"/>
    </row>
    <row r="32" spans="1:15" ht="15" customHeight="1" x14ac:dyDescent="0.2">
      <c r="A32" s="96" t="s">
        <v>229</v>
      </c>
      <c r="B32" s="215" t="s">
        <v>345</v>
      </c>
      <c r="C32" s="92">
        <v>124935.59</v>
      </c>
      <c r="D32" s="216">
        <v>876520.37</v>
      </c>
      <c r="E32" s="100">
        <v>1</v>
      </c>
      <c r="F32" s="6"/>
    </row>
    <row r="33" spans="1:7" ht="15" customHeight="1" x14ac:dyDescent="0.2">
      <c r="A33" s="96" t="s">
        <v>229</v>
      </c>
      <c r="B33" s="215" t="s">
        <v>346</v>
      </c>
      <c r="C33" s="92">
        <v>7960.34</v>
      </c>
      <c r="D33" s="216">
        <v>90762.9</v>
      </c>
      <c r="E33" s="100">
        <v>1</v>
      </c>
      <c r="F33" s="6"/>
    </row>
    <row r="34" spans="1:7" ht="15" customHeight="1" x14ac:dyDescent="0.2">
      <c r="A34" s="221"/>
      <c r="B34" s="215" t="s">
        <v>347</v>
      </c>
      <c r="C34" s="92">
        <v>76921.34</v>
      </c>
      <c r="D34" s="218">
        <v>536280.56999999995</v>
      </c>
      <c r="E34" s="100">
        <v>1</v>
      </c>
      <c r="F34" s="6"/>
    </row>
    <row r="35" spans="1:7" ht="15" customHeight="1" x14ac:dyDescent="0.2">
      <c r="A35" s="96" t="s">
        <v>229</v>
      </c>
      <c r="B35" s="215" t="s">
        <v>348</v>
      </c>
      <c r="C35" s="92">
        <v>418.6</v>
      </c>
      <c r="D35" s="216">
        <v>3150.74</v>
      </c>
      <c r="E35" s="100">
        <v>1</v>
      </c>
    </row>
    <row r="36" spans="1:7" ht="15" customHeight="1" x14ac:dyDescent="0.2">
      <c r="A36" s="96" t="s">
        <v>229</v>
      </c>
      <c r="B36" s="215" t="s">
        <v>349</v>
      </c>
      <c r="C36" s="92">
        <v>1441.44</v>
      </c>
      <c r="D36" s="218">
        <v>9189.2000000000007</v>
      </c>
      <c r="E36" s="100">
        <v>1</v>
      </c>
    </row>
    <row r="37" spans="1:7" ht="15" customHeight="1" x14ac:dyDescent="0.2">
      <c r="A37" s="96" t="s">
        <v>229</v>
      </c>
      <c r="B37" s="215" t="s">
        <v>350</v>
      </c>
      <c r="C37" s="92">
        <v>16.3</v>
      </c>
      <c r="D37" s="216">
        <v>113.06</v>
      </c>
      <c r="E37" s="100">
        <v>1</v>
      </c>
    </row>
    <row r="38" spans="1:7" ht="15" customHeight="1" x14ac:dyDescent="0.2">
      <c r="A38" s="96" t="s">
        <v>229</v>
      </c>
      <c r="B38" s="215" t="s">
        <v>351</v>
      </c>
      <c r="C38" s="92">
        <v>17.18</v>
      </c>
      <c r="D38" s="216">
        <v>119.13</v>
      </c>
      <c r="E38" s="100">
        <v>1</v>
      </c>
    </row>
    <row r="39" spans="1:7" ht="15" customHeight="1" x14ac:dyDescent="0.2">
      <c r="A39" s="96" t="s">
        <v>229</v>
      </c>
      <c r="B39" s="215" t="s">
        <v>352</v>
      </c>
      <c r="C39" s="92">
        <v>425.46</v>
      </c>
      <c r="D39" s="216">
        <v>2950.8</v>
      </c>
      <c r="E39" s="100">
        <v>1</v>
      </c>
    </row>
    <row r="40" spans="1:7" ht="15" customHeight="1" x14ac:dyDescent="0.2">
      <c r="A40" s="96" t="s">
        <v>229</v>
      </c>
      <c r="B40" s="215" t="s">
        <v>353</v>
      </c>
      <c r="C40" s="92">
        <v>476</v>
      </c>
      <c r="D40" s="216">
        <v>3301.3</v>
      </c>
      <c r="E40" s="100">
        <v>1</v>
      </c>
      <c r="F40" s="6"/>
      <c r="G40" s="93"/>
    </row>
    <row r="41" spans="1:7" ht="15" customHeight="1" x14ac:dyDescent="0.2">
      <c r="A41" s="96" t="s">
        <v>229</v>
      </c>
      <c r="B41" s="215" t="s">
        <v>354</v>
      </c>
      <c r="C41" s="92">
        <v>51.35</v>
      </c>
      <c r="D41" s="216">
        <v>356.1</v>
      </c>
      <c r="E41" s="100">
        <v>1</v>
      </c>
      <c r="F41" s="6"/>
    </row>
    <row r="42" spans="1:7" ht="15" customHeight="1" x14ac:dyDescent="0.2">
      <c r="A42" s="96"/>
      <c r="B42" s="215" t="s">
        <v>355</v>
      </c>
      <c r="C42" s="92">
        <v>9382.48</v>
      </c>
      <c r="D42" s="218">
        <v>3745.64</v>
      </c>
      <c r="E42" s="100">
        <v>1</v>
      </c>
      <c r="F42" s="6"/>
    </row>
    <row r="43" spans="1:7" ht="15" customHeight="1" x14ac:dyDescent="0.2">
      <c r="A43" s="96" t="s">
        <v>229</v>
      </c>
      <c r="B43" s="126"/>
      <c r="C43" s="217">
        <f>SUM(C31:C42)</f>
        <v>222061.97</v>
      </c>
      <c r="D43" s="111">
        <f>SUM(D31:D42)</f>
        <v>1526600.0399999998</v>
      </c>
      <c r="E43" s="104"/>
      <c r="F43" s="6"/>
    </row>
    <row r="44" spans="1:7" ht="15" customHeight="1" x14ac:dyDescent="0.2">
      <c r="A44" s="96" t="s">
        <v>229</v>
      </c>
      <c r="B44" s="215" t="s">
        <v>356</v>
      </c>
      <c r="C44" s="92">
        <v>3045.65</v>
      </c>
      <c r="D44" s="216">
        <v>29598.9</v>
      </c>
      <c r="E44" s="100">
        <v>3</v>
      </c>
    </row>
    <row r="45" spans="1:7" ht="15" customHeight="1" x14ac:dyDescent="0.2">
      <c r="A45" s="96" t="s">
        <v>229</v>
      </c>
      <c r="B45" s="215" t="s">
        <v>357</v>
      </c>
      <c r="C45" s="92">
        <v>5668.71</v>
      </c>
      <c r="D45" s="216">
        <v>55024.75</v>
      </c>
      <c r="E45" s="100">
        <v>3</v>
      </c>
      <c r="F45" s="6"/>
      <c r="G45" s="93"/>
    </row>
    <row r="46" spans="1:7" ht="15" customHeight="1" x14ac:dyDescent="0.2">
      <c r="A46" s="96" t="s">
        <v>229</v>
      </c>
      <c r="B46" s="215" t="s">
        <v>358</v>
      </c>
      <c r="C46" s="92">
        <v>4925.3100000000004</v>
      </c>
      <c r="D46" s="216">
        <v>48347.73</v>
      </c>
      <c r="E46" s="100">
        <v>3</v>
      </c>
      <c r="F46" s="6"/>
      <c r="G46" s="123"/>
    </row>
    <row r="47" spans="1:7" ht="15" customHeight="1" x14ac:dyDescent="0.2">
      <c r="A47" s="96" t="s">
        <v>229</v>
      </c>
      <c r="B47" s="215" t="s">
        <v>359</v>
      </c>
      <c r="C47" s="92">
        <v>3350</v>
      </c>
      <c r="D47" s="216">
        <v>31925.040000000001</v>
      </c>
      <c r="E47" s="100">
        <v>3</v>
      </c>
      <c r="F47" s="6"/>
    </row>
    <row r="48" spans="1:7" ht="15" customHeight="1" x14ac:dyDescent="0.2">
      <c r="A48" s="96"/>
      <c r="B48" s="215" t="s">
        <v>360</v>
      </c>
      <c r="C48" s="92">
        <v>4341.22</v>
      </c>
      <c r="D48" s="216">
        <v>41936.82</v>
      </c>
      <c r="E48" s="100">
        <v>3</v>
      </c>
      <c r="F48" s="6"/>
    </row>
    <row r="49" spans="1:5" ht="15" customHeight="1" x14ac:dyDescent="0.2">
      <c r="A49" s="96"/>
      <c r="B49" s="215" t="s">
        <v>361</v>
      </c>
      <c r="C49" s="92">
        <v>3555.66</v>
      </c>
      <c r="D49" s="216">
        <v>34417.519999999997</v>
      </c>
      <c r="E49" s="100">
        <v>3</v>
      </c>
    </row>
    <row r="50" spans="1:5" ht="15" customHeight="1" x14ac:dyDescent="0.2">
      <c r="A50" s="96"/>
      <c r="B50" s="215" t="s">
        <v>362</v>
      </c>
      <c r="C50" s="92">
        <v>1356.34</v>
      </c>
      <c r="D50" s="216">
        <v>13614.04</v>
      </c>
      <c r="E50" s="100">
        <v>3</v>
      </c>
    </row>
    <row r="51" spans="1:5" ht="15" customHeight="1" x14ac:dyDescent="0.2">
      <c r="A51" s="96"/>
      <c r="B51" s="215" t="s">
        <v>363</v>
      </c>
      <c r="C51" s="92">
        <v>1315.34</v>
      </c>
      <c r="D51" s="216">
        <v>12432.46</v>
      </c>
      <c r="E51" s="100">
        <v>3</v>
      </c>
    </row>
    <row r="52" spans="1:5" ht="15" customHeight="1" x14ac:dyDescent="0.2">
      <c r="A52" s="96"/>
      <c r="B52" s="215" t="s">
        <v>364</v>
      </c>
      <c r="C52" s="92">
        <v>641.19000000000005</v>
      </c>
      <c r="D52" s="216">
        <v>7167.04</v>
      </c>
      <c r="E52" s="100">
        <v>3</v>
      </c>
    </row>
    <row r="53" spans="1:5" ht="15" customHeight="1" x14ac:dyDescent="0.2">
      <c r="A53" s="96"/>
      <c r="B53" s="215" t="s">
        <v>365</v>
      </c>
      <c r="C53" s="92">
        <v>925.66</v>
      </c>
      <c r="D53" s="216">
        <v>8891.59</v>
      </c>
      <c r="E53" s="100">
        <v>3</v>
      </c>
    </row>
    <row r="54" spans="1:5" ht="15" customHeight="1" x14ac:dyDescent="0.2">
      <c r="A54" s="96"/>
      <c r="B54" s="215" t="s">
        <v>366</v>
      </c>
      <c r="C54" s="92">
        <v>403.25</v>
      </c>
      <c r="D54" s="216">
        <v>4198.34</v>
      </c>
      <c r="E54" s="100">
        <v>3</v>
      </c>
    </row>
    <row r="55" spans="1:5" ht="15" customHeight="1" x14ac:dyDescent="0.2">
      <c r="A55" s="96"/>
      <c r="B55" s="215" t="s">
        <v>367</v>
      </c>
      <c r="C55" s="92">
        <v>1836.01</v>
      </c>
      <c r="D55" s="216">
        <v>18266.61</v>
      </c>
      <c r="E55" s="100">
        <v>3</v>
      </c>
    </row>
    <row r="56" spans="1:5" ht="15" customHeight="1" x14ac:dyDescent="0.2">
      <c r="A56" s="96"/>
      <c r="B56" s="215" t="s">
        <v>368</v>
      </c>
      <c r="C56" s="92">
        <v>421.25</v>
      </c>
      <c r="D56" s="216">
        <v>4341.4399999999996</v>
      </c>
      <c r="E56" s="100">
        <v>3</v>
      </c>
    </row>
    <row r="57" spans="1:5" ht="15" customHeight="1" x14ac:dyDescent="0.2">
      <c r="A57" s="96"/>
      <c r="B57" s="215" t="s">
        <v>369</v>
      </c>
      <c r="C57" s="92">
        <v>3519.31</v>
      </c>
      <c r="D57" s="216">
        <v>37729.89</v>
      </c>
      <c r="E57" s="100">
        <v>3</v>
      </c>
    </row>
    <row r="58" spans="1:5" ht="15" customHeight="1" x14ac:dyDescent="0.2">
      <c r="A58" s="96"/>
      <c r="B58" s="215" t="s">
        <v>370</v>
      </c>
      <c r="C58" s="92">
        <v>3096.52</v>
      </c>
      <c r="D58" s="218">
        <v>30855.75</v>
      </c>
      <c r="E58" s="100">
        <v>3</v>
      </c>
    </row>
    <row r="59" spans="1:5" ht="15" customHeight="1" x14ac:dyDescent="0.2">
      <c r="A59" s="96"/>
      <c r="B59" s="215" t="s">
        <v>371</v>
      </c>
      <c r="C59" s="92">
        <v>770.59</v>
      </c>
      <c r="D59" s="218">
        <v>7594.68</v>
      </c>
      <c r="E59" s="100">
        <v>3</v>
      </c>
    </row>
    <row r="60" spans="1:5" ht="15" customHeight="1" x14ac:dyDescent="0.2">
      <c r="A60" s="96"/>
      <c r="B60" s="215" t="s">
        <v>372</v>
      </c>
      <c r="C60" s="92">
        <v>642.29999999999995</v>
      </c>
      <c r="D60" s="218">
        <v>6391.97</v>
      </c>
      <c r="E60" s="100">
        <v>3</v>
      </c>
    </row>
    <row r="61" spans="1:5" ht="15" customHeight="1" x14ac:dyDescent="0.2">
      <c r="A61" s="96"/>
      <c r="B61" s="215" t="s">
        <v>373</v>
      </c>
      <c r="C61" s="92">
        <v>4334.47</v>
      </c>
      <c r="D61" s="218">
        <v>42309.279999999999</v>
      </c>
      <c r="E61" s="100">
        <v>3</v>
      </c>
    </row>
    <row r="62" spans="1:5" ht="15" customHeight="1" x14ac:dyDescent="0.2">
      <c r="A62" s="96"/>
      <c r="B62" s="215" t="s">
        <v>374</v>
      </c>
      <c r="C62" s="92">
        <v>6254.13</v>
      </c>
      <c r="D62" s="218">
        <v>62726.080000000002</v>
      </c>
      <c r="E62" s="100">
        <v>3</v>
      </c>
    </row>
    <row r="63" spans="1:5" ht="15" customHeight="1" x14ac:dyDescent="0.2">
      <c r="A63" s="96"/>
      <c r="B63" s="215" t="s">
        <v>375</v>
      </c>
      <c r="C63" s="92">
        <v>6439.2</v>
      </c>
      <c r="D63" s="218">
        <v>78931.69</v>
      </c>
      <c r="E63" s="100">
        <v>3</v>
      </c>
    </row>
    <row r="64" spans="1:5" ht="15" customHeight="1" x14ac:dyDescent="0.2">
      <c r="A64" s="96"/>
      <c r="B64" s="215" t="s">
        <v>376</v>
      </c>
      <c r="C64" s="92">
        <v>1180.8</v>
      </c>
      <c r="D64" s="218">
        <v>11181.49</v>
      </c>
      <c r="E64" s="100">
        <v>3</v>
      </c>
    </row>
    <row r="65" spans="1:7" ht="15" customHeight="1" x14ac:dyDescent="0.2">
      <c r="A65" s="96"/>
      <c r="B65" s="215" t="s">
        <v>377</v>
      </c>
      <c r="C65" s="92">
        <v>2971.83</v>
      </c>
      <c r="D65" s="218">
        <v>27167.35</v>
      </c>
      <c r="E65" s="100">
        <v>3</v>
      </c>
    </row>
    <row r="66" spans="1:7" ht="15" customHeight="1" x14ac:dyDescent="0.2">
      <c r="A66" s="96"/>
      <c r="B66" s="215" t="s">
        <v>378</v>
      </c>
      <c r="C66" s="92">
        <v>4287.8100000000004</v>
      </c>
      <c r="D66" s="218">
        <v>41848.519999999997</v>
      </c>
      <c r="E66" s="100">
        <v>3</v>
      </c>
    </row>
    <row r="67" spans="1:7" ht="15" customHeight="1" x14ac:dyDescent="0.2">
      <c r="A67" s="96"/>
      <c r="B67" s="215" t="s">
        <v>379</v>
      </c>
      <c r="C67" s="92">
        <v>2843.4</v>
      </c>
      <c r="D67" s="218">
        <v>25049.61</v>
      </c>
      <c r="E67" s="100">
        <v>3</v>
      </c>
    </row>
    <row r="68" spans="1:7" ht="15" customHeight="1" x14ac:dyDescent="0.2">
      <c r="A68" s="96"/>
      <c r="B68" s="125"/>
      <c r="C68" s="217">
        <f>SUM(C44:C67)</f>
        <v>68125.95</v>
      </c>
      <c r="D68" s="111">
        <f>SUM(D44:D67)</f>
        <v>681948.59</v>
      </c>
      <c r="E68" s="100"/>
    </row>
    <row r="69" spans="1:7" ht="15" customHeight="1" x14ac:dyDescent="0.2">
      <c r="A69" s="96"/>
      <c r="B69" s="215" t="s">
        <v>380</v>
      </c>
      <c r="C69" s="92">
        <v>1799.6</v>
      </c>
      <c r="D69" s="216">
        <v>10828.57</v>
      </c>
      <c r="E69" s="100">
        <v>4</v>
      </c>
      <c r="F69" s="6"/>
    </row>
    <row r="70" spans="1:7" ht="15" customHeight="1" x14ac:dyDescent="0.2">
      <c r="A70" s="96"/>
      <c r="B70" s="215" t="s">
        <v>381</v>
      </c>
      <c r="C70" s="92">
        <v>452.35</v>
      </c>
      <c r="D70" s="216">
        <v>3975.07</v>
      </c>
      <c r="E70" s="100">
        <v>4</v>
      </c>
    </row>
    <row r="71" spans="1:7" ht="15" customHeight="1" x14ac:dyDescent="0.2">
      <c r="A71" s="96"/>
      <c r="B71" s="215" t="s">
        <v>382</v>
      </c>
      <c r="C71" s="92">
        <v>100</v>
      </c>
      <c r="D71" s="216">
        <v>573.14</v>
      </c>
      <c r="E71" s="100">
        <v>4</v>
      </c>
    </row>
    <row r="72" spans="1:7" ht="15" customHeight="1" x14ac:dyDescent="0.2">
      <c r="A72" s="96"/>
      <c r="B72" s="215" t="s">
        <v>383</v>
      </c>
      <c r="C72" s="92">
        <v>25259.439999999999</v>
      </c>
      <c r="D72" s="216">
        <v>177893.41</v>
      </c>
      <c r="E72" s="100">
        <v>4</v>
      </c>
    </row>
    <row r="73" spans="1:7" ht="15" customHeight="1" x14ac:dyDescent="0.2">
      <c r="A73" s="96"/>
      <c r="B73" s="215" t="s">
        <v>384</v>
      </c>
      <c r="C73" s="92">
        <v>23013.119999999999</v>
      </c>
      <c r="D73" s="216">
        <v>161604.84</v>
      </c>
      <c r="E73" s="100">
        <v>4</v>
      </c>
    </row>
    <row r="74" spans="1:7" ht="15" customHeight="1" x14ac:dyDescent="0.2">
      <c r="A74" s="96"/>
      <c r="B74" s="215" t="s">
        <v>385</v>
      </c>
      <c r="C74" s="92">
        <v>133750.76999999999</v>
      </c>
      <c r="D74" s="216">
        <v>770217.92</v>
      </c>
      <c r="E74" s="100">
        <v>4</v>
      </c>
    </row>
    <row r="75" spans="1:7" ht="15" customHeight="1" x14ac:dyDescent="0.2">
      <c r="A75" s="96"/>
      <c r="B75" s="215" t="s">
        <v>386</v>
      </c>
      <c r="C75" s="92">
        <v>2324.12</v>
      </c>
      <c r="D75" s="216">
        <v>18291.02</v>
      </c>
      <c r="E75" s="100">
        <v>4</v>
      </c>
    </row>
    <row r="76" spans="1:7" ht="15" customHeight="1" x14ac:dyDescent="0.2">
      <c r="A76" s="96"/>
      <c r="B76" s="215" t="s">
        <v>387</v>
      </c>
      <c r="C76" s="92">
        <v>2324.12</v>
      </c>
      <c r="D76" s="216">
        <v>18291.02</v>
      </c>
      <c r="E76" s="100">
        <v>4</v>
      </c>
    </row>
    <row r="77" spans="1:7" ht="15" customHeight="1" x14ac:dyDescent="0.2">
      <c r="A77" s="96"/>
      <c r="B77" s="215" t="s">
        <v>388</v>
      </c>
      <c r="C77" s="92">
        <v>8381.18</v>
      </c>
      <c r="D77" s="216">
        <v>52648.81</v>
      </c>
      <c r="E77" s="100">
        <v>4</v>
      </c>
    </row>
    <row r="78" spans="1:7" ht="15" customHeight="1" x14ac:dyDescent="0.2">
      <c r="A78" s="96"/>
      <c r="B78" s="215" t="s">
        <v>389</v>
      </c>
      <c r="C78" s="92">
        <v>175</v>
      </c>
      <c r="D78" s="216">
        <v>1719.42</v>
      </c>
      <c r="E78" s="100">
        <v>4</v>
      </c>
      <c r="G78" s="123"/>
    </row>
    <row r="79" spans="1:7" ht="15" customHeight="1" x14ac:dyDescent="0.2">
      <c r="A79" s="96"/>
      <c r="B79" s="215" t="s">
        <v>390</v>
      </c>
      <c r="C79" s="92">
        <v>10001.299999999999</v>
      </c>
      <c r="D79" s="216">
        <v>71749.06</v>
      </c>
      <c r="E79" s="100">
        <v>4</v>
      </c>
    </row>
    <row r="80" spans="1:7" ht="15" customHeight="1" x14ac:dyDescent="0.2">
      <c r="A80" s="96"/>
      <c r="B80" s="215" t="s">
        <v>391</v>
      </c>
      <c r="C80" s="92">
        <v>29651</v>
      </c>
      <c r="D80" s="218">
        <v>183139.14</v>
      </c>
      <c r="E80" s="100">
        <v>4</v>
      </c>
    </row>
    <row r="81" spans="1:6" ht="15" customHeight="1" x14ac:dyDescent="0.2">
      <c r="A81" s="96"/>
      <c r="B81" s="215" t="s">
        <v>392</v>
      </c>
      <c r="C81" s="92">
        <v>12871.75</v>
      </c>
      <c r="D81" s="218">
        <v>73773.53</v>
      </c>
      <c r="E81" s="100">
        <v>4</v>
      </c>
    </row>
    <row r="82" spans="1:6" ht="15" customHeight="1" x14ac:dyDescent="0.2">
      <c r="A82" s="96"/>
      <c r="B82" s="215" t="s">
        <v>393</v>
      </c>
      <c r="C82" s="92">
        <v>106.25</v>
      </c>
      <c r="D82" s="218">
        <v>1146.29</v>
      </c>
      <c r="E82" s="100">
        <v>4</v>
      </c>
    </row>
    <row r="83" spans="1:6" ht="15" customHeight="1" x14ac:dyDescent="0.2">
      <c r="A83" s="96"/>
      <c r="B83" s="215" t="s">
        <v>394</v>
      </c>
      <c r="C83" s="92">
        <v>16208.31</v>
      </c>
      <c r="D83" s="218">
        <v>218472.61</v>
      </c>
      <c r="E83" s="100">
        <v>4</v>
      </c>
    </row>
    <row r="84" spans="1:6" ht="15" customHeight="1" x14ac:dyDescent="0.2">
      <c r="A84" s="96"/>
      <c r="B84" s="215" t="s">
        <v>395</v>
      </c>
      <c r="C84" s="92">
        <v>71.510000000000005</v>
      </c>
      <c r="D84" s="216">
        <v>409.83</v>
      </c>
      <c r="E84" s="100">
        <v>4</v>
      </c>
    </row>
    <row r="85" spans="1:6" ht="15" customHeight="1" x14ac:dyDescent="0.2">
      <c r="A85" s="96"/>
      <c r="B85" s="215" t="s">
        <v>396</v>
      </c>
      <c r="C85" s="92">
        <v>100</v>
      </c>
      <c r="D85" s="216">
        <v>573.14</v>
      </c>
      <c r="E85" s="100">
        <v>4</v>
      </c>
    </row>
    <row r="86" spans="1:6" ht="15" customHeight="1" x14ac:dyDescent="0.2">
      <c r="A86" s="96"/>
      <c r="B86" s="215" t="s">
        <v>396</v>
      </c>
      <c r="C86" s="92">
        <v>50</v>
      </c>
      <c r="D86" s="216">
        <v>286.57</v>
      </c>
      <c r="E86" s="100">
        <v>4</v>
      </c>
    </row>
    <row r="87" spans="1:6" ht="15" customHeight="1" x14ac:dyDescent="0.2">
      <c r="A87" s="96"/>
      <c r="B87" s="215" t="s">
        <v>397</v>
      </c>
      <c r="C87" s="92">
        <v>50.01</v>
      </c>
      <c r="D87" s="216">
        <v>286.62</v>
      </c>
      <c r="E87" s="100">
        <v>4</v>
      </c>
      <c r="F87" s="6"/>
    </row>
    <row r="88" spans="1:6" ht="15" customHeight="1" x14ac:dyDescent="0.2">
      <c r="A88" s="96"/>
      <c r="B88" s="215" t="s">
        <v>353</v>
      </c>
      <c r="C88" s="92">
        <v>80</v>
      </c>
      <c r="D88" s="216">
        <v>458.52</v>
      </c>
      <c r="E88" s="100">
        <v>4</v>
      </c>
      <c r="F88" s="6"/>
    </row>
    <row r="89" spans="1:6" ht="15" customHeight="1" x14ac:dyDescent="0.2">
      <c r="A89" s="96"/>
      <c r="B89" s="215" t="s">
        <v>398</v>
      </c>
      <c r="C89" s="92">
        <v>457.47</v>
      </c>
      <c r="D89" s="218">
        <v>4014.2</v>
      </c>
      <c r="E89" s="100">
        <v>4</v>
      </c>
    </row>
    <row r="90" spans="1:6" ht="15" customHeight="1" x14ac:dyDescent="0.2">
      <c r="A90" s="96"/>
      <c r="B90" s="215" t="s">
        <v>399</v>
      </c>
      <c r="C90" s="92">
        <v>168.53</v>
      </c>
      <c r="D90" s="216">
        <v>1804.17</v>
      </c>
      <c r="E90" s="100">
        <v>4</v>
      </c>
    </row>
    <row r="91" spans="1:6" ht="15" customHeight="1" x14ac:dyDescent="0.2">
      <c r="A91" s="96"/>
      <c r="B91" s="125"/>
      <c r="C91" s="217">
        <f>SUM(C69:C90)</f>
        <v>267395.82999999996</v>
      </c>
      <c r="D91" s="111">
        <f>SUM(D69:D90)</f>
        <v>1772156.9000000006</v>
      </c>
      <c r="E91" s="100"/>
    </row>
    <row r="92" spans="1:6" ht="15" customHeight="1" x14ac:dyDescent="0.2">
      <c r="A92" s="96" t="s">
        <v>400</v>
      </c>
      <c r="B92" s="219" t="s">
        <v>401</v>
      </c>
      <c r="C92" s="220">
        <v>13361.77</v>
      </c>
      <c r="D92" s="218">
        <v>77138.149999999994</v>
      </c>
      <c r="E92" s="100">
        <v>4</v>
      </c>
    </row>
    <row r="93" spans="1:6" ht="15" customHeight="1" x14ac:dyDescent="0.2">
      <c r="A93" s="96"/>
      <c r="B93" s="125"/>
      <c r="C93" s="107"/>
      <c r="D93" s="106"/>
      <c r="E93" s="100"/>
    </row>
    <row r="94" spans="1:6" ht="15" customHeight="1" x14ac:dyDescent="0.2">
      <c r="A94" s="96" t="s">
        <v>402</v>
      </c>
      <c r="B94" s="219" t="s">
        <v>403</v>
      </c>
      <c r="C94" s="220">
        <v>19.97</v>
      </c>
      <c r="D94" s="216">
        <v>520.5</v>
      </c>
      <c r="E94" s="100">
        <v>3</v>
      </c>
    </row>
    <row r="95" spans="1:6" ht="15" customHeight="1" x14ac:dyDescent="0.2">
      <c r="A95" s="96"/>
      <c r="B95" s="219" t="s">
        <v>404</v>
      </c>
      <c r="C95" s="220">
        <v>58</v>
      </c>
      <c r="D95" s="216">
        <v>1400</v>
      </c>
      <c r="E95" s="100">
        <v>3</v>
      </c>
    </row>
    <row r="96" spans="1:6" ht="15" customHeight="1" x14ac:dyDescent="0.2">
      <c r="A96" s="96"/>
      <c r="B96" s="219" t="s">
        <v>405</v>
      </c>
      <c r="C96" s="220">
        <v>482.94</v>
      </c>
      <c r="D96" s="216">
        <v>8775.31</v>
      </c>
      <c r="E96" s="100">
        <v>3</v>
      </c>
    </row>
    <row r="97" spans="1:5" ht="15" customHeight="1" x14ac:dyDescent="0.2">
      <c r="A97" s="96"/>
      <c r="B97" s="219" t="s">
        <v>406</v>
      </c>
      <c r="C97" s="220">
        <v>909.63</v>
      </c>
      <c r="D97" s="216">
        <v>9038.67</v>
      </c>
      <c r="E97" s="100">
        <v>3</v>
      </c>
    </row>
    <row r="98" spans="1:5" ht="15" customHeight="1" x14ac:dyDescent="0.2">
      <c r="A98" s="96"/>
      <c r="B98" s="219" t="s">
        <v>407</v>
      </c>
      <c r="C98" s="220">
        <v>324.8</v>
      </c>
      <c r="D98" s="216">
        <v>11969.89</v>
      </c>
      <c r="E98" s="100">
        <v>3</v>
      </c>
    </row>
    <row r="99" spans="1:5" ht="15" customHeight="1" x14ac:dyDescent="0.2">
      <c r="A99" s="96"/>
      <c r="B99" s="219" t="s">
        <v>408</v>
      </c>
      <c r="C99" s="220">
        <v>2433.94</v>
      </c>
      <c r="D99" s="216">
        <v>23882.240000000002</v>
      </c>
      <c r="E99" s="100">
        <v>3</v>
      </c>
    </row>
    <row r="100" spans="1:5" ht="15" customHeight="1" x14ac:dyDescent="0.2">
      <c r="A100" s="96"/>
      <c r="B100" s="219" t="s">
        <v>409</v>
      </c>
      <c r="C100" s="220">
        <v>3963.03</v>
      </c>
      <c r="D100" s="216">
        <v>38386.660000000003</v>
      </c>
      <c r="E100" s="100">
        <v>3</v>
      </c>
    </row>
    <row r="101" spans="1:5" ht="15" customHeight="1" x14ac:dyDescent="0.2">
      <c r="A101" s="96"/>
      <c r="B101" s="219" t="s">
        <v>410</v>
      </c>
      <c r="C101" s="220">
        <v>4511.59</v>
      </c>
      <c r="D101" s="216">
        <v>44075.17</v>
      </c>
      <c r="E101" s="100">
        <v>3</v>
      </c>
    </row>
    <row r="102" spans="1:5" ht="15" customHeight="1" x14ac:dyDescent="0.2">
      <c r="A102" s="96"/>
      <c r="B102" s="219" t="s">
        <v>411</v>
      </c>
      <c r="C102" s="220">
        <v>3489.21</v>
      </c>
      <c r="D102" s="216">
        <v>33894.379999999997</v>
      </c>
      <c r="E102" s="100">
        <v>3</v>
      </c>
    </row>
    <row r="103" spans="1:5" ht="15" customHeight="1" x14ac:dyDescent="0.2">
      <c r="A103" s="96"/>
      <c r="B103" s="219" t="s">
        <v>412</v>
      </c>
      <c r="C103" s="220">
        <v>1452.49</v>
      </c>
      <c r="D103" s="216">
        <v>14704.88</v>
      </c>
      <c r="E103" s="100">
        <v>3</v>
      </c>
    </row>
    <row r="104" spans="1:5" ht="15" customHeight="1" x14ac:dyDescent="0.2">
      <c r="A104" s="96"/>
      <c r="B104" s="219" t="s">
        <v>413</v>
      </c>
      <c r="C104" s="220">
        <v>3256.04</v>
      </c>
      <c r="D104" s="216">
        <v>31836.59</v>
      </c>
      <c r="E104" s="100">
        <v>3</v>
      </c>
    </row>
    <row r="105" spans="1:5" ht="15" customHeight="1" x14ac:dyDescent="0.2">
      <c r="A105" s="96"/>
      <c r="B105" s="219" t="s">
        <v>414</v>
      </c>
      <c r="C105" s="220">
        <v>1001.12</v>
      </c>
      <c r="D105" s="218">
        <v>9490.19</v>
      </c>
      <c r="E105" s="100">
        <v>3</v>
      </c>
    </row>
    <row r="106" spans="1:5" ht="15" customHeight="1" x14ac:dyDescent="0.2">
      <c r="A106" s="96"/>
      <c r="B106" s="219" t="s">
        <v>415</v>
      </c>
      <c r="C106" s="220">
        <v>5633.37</v>
      </c>
      <c r="D106" s="216">
        <v>64928.63</v>
      </c>
      <c r="E106" s="100">
        <v>4</v>
      </c>
    </row>
    <row r="107" spans="1:5" ht="15" customHeight="1" x14ac:dyDescent="0.2">
      <c r="A107" s="96"/>
      <c r="B107" s="219" t="s">
        <v>416</v>
      </c>
      <c r="C107" s="220">
        <v>1944.62</v>
      </c>
      <c r="D107" s="218">
        <v>19161.349999999999</v>
      </c>
      <c r="E107" s="100">
        <v>3</v>
      </c>
    </row>
    <row r="108" spans="1:5" ht="15" customHeight="1" x14ac:dyDescent="0.2">
      <c r="A108" s="96"/>
      <c r="B108" s="219" t="s">
        <v>417</v>
      </c>
      <c r="C108" s="220">
        <v>6592.95</v>
      </c>
      <c r="D108" s="218">
        <v>63996.63</v>
      </c>
      <c r="E108" s="100">
        <v>3</v>
      </c>
    </row>
    <row r="109" spans="1:5" ht="15" customHeight="1" x14ac:dyDescent="0.2">
      <c r="A109" s="96"/>
      <c r="B109" s="219"/>
      <c r="C109" s="222">
        <f>SUM(C94:C108)</f>
        <v>36073.699999999997</v>
      </c>
      <c r="D109" s="223">
        <f>SUM(D94:D108)</f>
        <v>376061.08999999997</v>
      </c>
      <c r="E109" s="100"/>
    </row>
    <row r="110" spans="1:5" ht="15" customHeight="1" x14ac:dyDescent="0.2">
      <c r="A110" s="96"/>
      <c r="B110" s="219" t="s">
        <v>418</v>
      </c>
      <c r="C110" s="220">
        <v>1219.02</v>
      </c>
      <c r="D110" s="216">
        <v>14283.54</v>
      </c>
      <c r="E110" s="100">
        <v>4</v>
      </c>
    </row>
    <row r="111" spans="1:5" ht="15" customHeight="1" x14ac:dyDescent="0.2">
      <c r="A111" s="96"/>
      <c r="B111" s="219"/>
      <c r="C111" s="220"/>
      <c r="D111" s="218"/>
      <c r="E111" s="100"/>
    </row>
    <row r="112" spans="1:5" ht="15" customHeight="1" x14ac:dyDescent="0.2">
      <c r="A112" s="96" t="s">
        <v>419</v>
      </c>
      <c r="B112" s="219" t="s">
        <v>420</v>
      </c>
      <c r="C112" s="220">
        <v>3938.81</v>
      </c>
      <c r="D112" s="218">
        <v>40340.5</v>
      </c>
      <c r="E112" s="100">
        <v>3</v>
      </c>
    </row>
    <row r="113" spans="1:6" ht="15" customHeight="1" x14ac:dyDescent="0.2">
      <c r="A113" s="96"/>
      <c r="B113" s="219" t="s">
        <v>421</v>
      </c>
      <c r="C113" s="220">
        <v>3226.68</v>
      </c>
      <c r="D113" s="218">
        <v>32589.69</v>
      </c>
      <c r="E113" s="100">
        <v>3</v>
      </c>
      <c r="F113" s="6"/>
    </row>
    <row r="114" spans="1:6" ht="15" customHeight="1" x14ac:dyDescent="0.2">
      <c r="A114" s="96"/>
      <c r="B114" s="219" t="s">
        <v>422</v>
      </c>
      <c r="C114" s="220">
        <v>4951</v>
      </c>
      <c r="D114" s="218">
        <v>46915.28</v>
      </c>
      <c r="E114" s="100">
        <v>3</v>
      </c>
      <c r="F114" s="6"/>
    </row>
    <row r="115" spans="1:6" ht="15" customHeight="1" x14ac:dyDescent="0.2">
      <c r="A115" s="96"/>
      <c r="B115" s="125"/>
      <c r="C115" s="217">
        <f>SUM(C112:C114)</f>
        <v>12116.49</v>
      </c>
      <c r="D115" s="111">
        <f>SUM(D112:D114)</f>
        <v>119845.47</v>
      </c>
      <c r="E115" s="100"/>
      <c r="F115" s="6"/>
    </row>
    <row r="116" spans="1:6" ht="15" customHeight="1" x14ac:dyDescent="0.2">
      <c r="A116" s="96" t="s">
        <v>423</v>
      </c>
      <c r="B116" s="219" t="s">
        <v>424</v>
      </c>
      <c r="C116" s="220">
        <v>886.86</v>
      </c>
      <c r="D116" s="216">
        <v>6801.3</v>
      </c>
      <c r="E116" s="100">
        <v>3</v>
      </c>
      <c r="F116" s="6"/>
    </row>
    <row r="117" spans="1:6" ht="15" customHeight="1" x14ac:dyDescent="0.2">
      <c r="A117" s="96"/>
      <c r="B117" s="219" t="s">
        <v>425</v>
      </c>
      <c r="C117" s="220">
        <v>15894.12</v>
      </c>
      <c r="D117" s="216">
        <v>171551.44</v>
      </c>
      <c r="E117" s="100">
        <v>3</v>
      </c>
      <c r="F117" s="6"/>
    </row>
    <row r="118" spans="1:6" ht="15" customHeight="1" x14ac:dyDescent="0.2">
      <c r="A118" s="96"/>
      <c r="B118" s="219" t="s">
        <v>426</v>
      </c>
      <c r="C118" s="220">
        <v>8028.42</v>
      </c>
      <c r="D118" s="216">
        <v>74692.84</v>
      </c>
      <c r="E118" s="100">
        <v>3</v>
      </c>
      <c r="F118" s="6"/>
    </row>
    <row r="119" spans="1:6" ht="15" customHeight="1" x14ac:dyDescent="0.2">
      <c r="A119" s="96"/>
      <c r="B119" s="219" t="s">
        <v>427</v>
      </c>
      <c r="C119" s="220">
        <v>8028.42</v>
      </c>
      <c r="D119" s="216">
        <v>74692.84</v>
      </c>
      <c r="E119" s="100">
        <v>3</v>
      </c>
      <c r="F119" s="6"/>
    </row>
    <row r="120" spans="1:6" ht="15" customHeight="1" x14ac:dyDescent="0.2">
      <c r="A120" s="96"/>
      <c r="B120" s="125"/>
      <c r="C120" s="217">
        <f>SUM(C116:C119)</f>
        <v>32837.82</v>
      </c>
      <c r="D120" s="111">
        <f>SUM(D116:D119)</f>
        <v>327738.42</v>
      </c>
      <c r="E120" s="100"/>
      <c r="F120" s="6"/>
    </row>
    <row r="121" spans="1:6" ht="15" customHeight="1" x14ac:dyDescent="0.2">
      <c r="A121" s="96"/>
      <c r="B121" s="219" t="s">
        <v>428</v>
      </c>
      <c r="C121" s="220">
        <v>5300.32</v>
      </c>
      <c r="D121" s="216">
        <v>41713.31</v>
      </c>
      <c r="E121" s="100">
        <v>1</v>
      </c>
      <c r="F121" s="6"/>
    </row>
    <row r="122" spans="1:6" ht="15" customHeight="1" x14ac:dyDescent="0.2">
      <c r="A122" s="96"/>
      <c r="B122" s="219" t="s">
        <v>429</v>
      </c>
      <c r="C122" s="220">
        <v>3150</v>
      </c>
      <c r="D122" s="218">
        <v>25528.94</v>
      </c>
      <c r="E122" s="100">
        <v>1</v>
      </c>
      <c r="F122" s="6"/>
    </row>
    <row r="123" spans="1:6" ht="15" customHeight="1" x14ac:dyDescent="0.2">
      <c r="A123" s="96"/>
      <c r="B123" s="125"/>
      <c r="C123" s="217">
        <f>SUM(C121:C122)</f>
        <v>8450.32</v>
      </c>
      <c r="D123" s="224">
        <f>SUM(D121:D122)</f>
        <v>67242.25</v>
      </c>
      <c r="E123" s="100"/>
      <c r="F123" s="6"/>
    </row>
    <row r="124" spans="1:6" ht="15" customHeight="1" x14ac:dyDescent="0.2">
      <c r="A124" s="96"/>
      <c r="B124" s="219" t="s">
        <v>430</v>
      </c>
      <c r="C124" s="220">
        <v>29626.25</v>
      </c>
      <c r="D124" s="216">
        <v>243655.25</v>
      </c>
      <c r="E124" s="100">
        <v>4</v>
      </c>
      <c r="F124" s="6"/>
    </row>
    <row r="125" spans="1:6" ht="15" customHeight="1" x14ac:dyDescent="0.2">
      <c r="A125" s="96"/>
      <c r="C125" s="115"/>
      <c r="F125" s="6"/>
    </row>
    <row r="126" spans="1:6" ht="15" customHeight="1" x14ac:dyDescent="0.2">
      <c r="A126" s="96"/>
      <c r="F126" s="6"/>
    </row>
    <row r="127" spans="1:6" ht="15" customHeight="1" x14ac:dyDescent="0.2">
      <c r="B127" s="125"/>
      <c r="C127" s="107"/>
      <c r="D127" s="106"/>
      <c r="E127" s="100"/>
      <c r="F127" s="6"/>
    </row>
    <row r="128" spans="1:6" ht="15" customHeight="1" x14ac:dyDescent="0.2">
      <c r="B128" s="125"/>
      <c r="C128" s="107"/>
      <c r="D128" s="106"/>
      <c r="E128" s="100"/>
      <c r="F128" s="6"/>
    </row>
    <row r="129" spans="2:6" ht="15" customHeight="1" x14ac:dyDescent="0.2">
      <c r="B129" s="125"/>
      <c r="C129" s="107"/>
      <c r="D129" s="106"/>
      <c r="E129" s="100"/>
      <c r="F129" s="6"/>
    </row>
    <row r="130" spans="2:6" ht="15" customHeight="1" x14ac:dyDescent="0.2">
      <c r="B130" s="125"/>
      <c r="C130" s="107"/>
      <c r="D130" s="106"/>
      <c r="E130" s="100"/>
      <c r="F130" s="6"/>
    </row>
    <row r="131" spans="2:6" ht="15" customHeight="1" x14ac:dyDescent="0.2">
      <c r="B131" s="125"/>
      <c r="C131" s="107"/>
      <c r="D131" s="106"/>
      <c r="E131" s="100"/>
      <c r="F131" s="6"/>
    </row>
    <row r="132" spans="2:6" ht="15" customHeight="1" x14ac:dyDescent="0.2">
      <c r="B132" s="125"/>
      <c r="C132" s="107"/>
      <c r="D132" s="106"/>
      <c r="E132" s="100"/>
      <c r="F132" s="6"/>
    </row>
    <row r="133" spans="2:6" ht="15" customHeight="1" x14ac:dyDescent="0.2">
      <c r="B133" s="125"/>
      <c r="C133" s="107"/>
      <c r="D133" s="106"/>
      <c r="E133" s="100"/>
      <c r="F133" s="6"/>
    </row>
    <row r="134" spans="2:6" ht="15" customHeight="1" x14ac:dyDescent="0.2">
      <c r="B134" s="125"/>
      <c r="C134" s="107"/>
      <c r="D134" s="106"/>
      <c r="E134" s="100"/>
      <c r="F134" s="6"/>
    </row>
    <row r="135" spans="2:6" ht="15" customHeight="1" x14ac:dyDescent="0.2">
      <c r="B135" s="125"/>
      <c r="C135" s="107"/>
      <c r="D135" s="106"/>
      <c r="E135" s="100"/>
      <c r="F135" s="6"/>
    </row>
    <row r="136" spans="2:6" ht="15" customHeight="1" x14ac:dyDescent="0.2">
      <c r="B136" s="125"/>
      <c r="C136" s="107"/>
      <c r="D136" s="106"/>
      <c r="E136" s="100"/>
      <c r="F136" s="6"/>
    </row>
    <row r="137" spans="2:6" ht="15" customHeight="1" x14ac:dyDescent="0.2">
      <c r="B137" s="125"/>
      <c r="C137" s="107"/>
      <c r="D137" s="106"/>
      <c r="E137" s="100"/>
      <c r="F137" s="6"/>
    </row>
    <row r="138" spans="2:6" ht="15" customHeight="1" x14ac:dyDescent="0.2">
      <c r="B138" s="125"/>
      <c r="C138" s="107"/>
      <c r="D138" s="106"/>
      <c r="E138" s="100"/>
      <c r="F138" s="6"/>
    </row>
    <row r="139" spans="2:6" ht="15" customHeight="1" x14ac:dyDescent="0.2">
      <c r="B139" s="125"/>
      <c r="C139" s="107"/>
      <c r="D139" s="106"/>
      <c r="E139" s="100"/>
      <c r="F139" s="6"/>
    </row>
    <row r="140" spans="2:6" ht="15" customHeight="1" x14ac:dyDescent="0.2">
      <c r="B140" s="125"/>
      <c r="C140" s="107"/>
      <c r="D140" s="106"/>
      <c r="E140" s="100"/>
      <c r="F140" s="6"/>
    </row>
    <row r="141" spans="2:6" ht="15" customHeight="1" x14ac:dyDescent="0.2">
      <c r="B141" s="125"/>
      <c r="C141" s="107"/>
      <c r="D141" s="106"/>
      <c r="E141" s="100"/>
      <c r="F141" s="6"/>
    </row>
    <row r="142" spans="2:6" ht="15" customHeight="1" x14ac:dyDescent="0.2">
      <c r="B142" s="125"/>
      <c r="C142" s="107"/>
      <c r="D142" s="106"/>
      <c r="E142" s="100"/>
      <c r="F142" s="6"/>
    </row>
    <row r="143" spans="2:6" ht="15" customHeight="1" x14ac:dyDescent="0.2">
      <c r="B143" s="125"/>
      <c r="C143" s="107"/>
      <c r="D143" s="106"/>
      <c r="E143" s="100"/>
      <c r="F143" s="6"/>
    </row>
    <row r="144" spans="2:6" ht="15" customHeight="1" x14ac:dyDescent="0.2">
      <c r="B144" s="125"/>
      <c r="C144" s="107"/>
      <c r="D144" s="106"/>
      <c r="E144" s="100"/>
      <c r="F144" s="6"/>
    </row>
    <row r="145" spans="1:7" ht="15" customHeight="1" x14ac:dyDescent="0.2">
      <c r="B145" s="125"/>
      <c r="C145" s="107"/>
      <c r="D145" s="106"/>
      <c r="E145" s="100"/>
      <c r="F145" s="6"/>
    </row>
    <row r="146" spans="1:7" ht="15" customHeight="1" x14ac:dyDescent="0.2">
      <c r="B146" s="125"/>
      <c r="C146" s="107"/>
      <c r="D146" s="106"/>
      <c r="E146" s="100"/>
      <c r="F146" s="6"/>
    </row>
    <row r="147" spans="1:7" ht="15" customHeight="1" x14ac:dyDescent="0.2">
      <c r="A147" s="96"/>
      <c r="B147" s="125"/>
      <c r="C147" s="108"/>
      <c r="D147" s="113"/>
      <c r="E147" s="100"/>
      <c r="F147" s="6"/>
    </row>
    <row r="148" spans="1:7" ht="15" customHeight="1" x14ac:dyDescent="0.2">
      <c r="A148" s="96"/>
      <c r="B148" s="125"/>
      <c r="C148" s="107"/>
      <c r="D148" s="111"/>
      <c r="E148" s="100"/>
      <c r="F148" s="6"/>
      <c r="G148" s="123">
        <f>D147+D125+D64</f>
        <v>11181.49</v>
      </c>
    </row>
    <row r="149" spans="1:7" ht="15" customHeight="1" x14ac:dyDescent="0.2">
      <c r="A149" s="96"/>
      <c r="B149" s="125"/>
      <c r="C149" s="107"/>
      <c r="D149" s="106"/>
      <c r="E149" s="100"/>
      <c r="F149" s="6"/>
    </row>
    <row r="150" spans="1:7" ht="15" customHeight="1" x14ac:dyDescent="0.2">
      <c r="A150" s="96"/>
      <c r="B150" s="125"/>
      <c r="C150" s="107"/>
      <c r="D150" s="106"/>
      <c r="E150" s="100"/>
      <c r="F150" s="6"/>
    </row>
    <row r="151" spans="1:7" ht="15" customHeight="1" x14ac:dyDescent="0.2">
      <c r="A151" s="96"/>
      <c r="B151" s="125"/>
      <c r="C151" s="107"/>
      <c r="D151" s="106"/>
      <c r="E151" s="100"/>
      <c r="F151" s="6"/>
    </row>
    <row r="152" spans="1:7" ht="15" customHeight="1" x14ac:dyDescent="0.2">
      <c r="A152" s="96"/>
      <c r="B152" s="125"/>
      <c r="C152" s="107"/>
      <c r="D152" s="106"/>
      <c r="E152" s="100"/>
      <c r="F152" s="6"/>
    </row>
    <row r="153" spans="1:7" ht="15" customHeight="1" x14ac:dyDescent="0.2">
      <c r="A153" s="96"/>
      <c r="B153" s="125"/>
      <c r="C153" s="107"/>
      <c r="D153" s="106"/>
      <c r="E153" s="100"/>
      <c r="F153" s="6"/>
    </row>
    <row r="154" spans="1:7" ht="15" customHeight="1" x14ac:dyDescent="0.2">
      <c r="A154" s="96"/>
      <c r="B154" s="125"/>
      <c r="C154" s="107"/>
      <c r="D154" s="106"/>
      <c r="E154" s="100"/>
      <c r="F154" s="6"/>
    </row>
    <row r="155" spans="1:7" ht="15" customHeight="1" x14ac:dyDescent="0.2">
      <c r="A155" s="96"/>
      <c r="B155" s="125"/>
      <c r="C155" s="107"/>
      <c r="D155" s="106"/>
      <c r="E155" s="100"/>
      <c r="F155" s="6"/>
    </row>
    <row r="156" spans="1:7" ht="15" customHeight="1" x14ac:dyDescent="0.2">
      <c r="A156" s="96"/>
      <c r="C156" s="112"/>
      <c r="D156" s="113"/>
      <c r="F156" s="6"/>
    </row>
    <row r="157" spans="1:7" ht="15" customHeight="1" x14ac:dyDescent="0.2">
      <c r="A157" s="96"/>
      <c r="C157" s="115"/>
      <c r="F157" s="6"/>
    </row>
    <row r="158" spans="1:7" ht="15" customHeight="1" x14ac:dyDescent="0.2">
      <c r="A158" s="96"/>
      <c r="B158" s="125"/>
      <c r="C158" s="107"/>
      <c r="D158" s="106"/>
      <c r="E158" s="100"/>
      <c r="F158" s="6"/>
    </row>
    <row r="159" spans="1:7" ht="15" customHeight="1" x14ac:dyDescent="0.2">
      <c r="A159" s="96"/>
      <c r="F159" s="6"/>
    </row>
    <row r="160" spans="1:7" ht="15" customHeight="1" x14ac:dyDescent="0.2">
      <c r="A160" s="96"/>
      <c r="B160" s="125"/>
      <c r="C160" s="107"/>
      <c r="D160" s="106"/>
      <c r="E160" s="100"/>
      <c r="F160" s="6"/>
    </row>
    <row r="161" spans="1:7" ht="15" customHeight="1" x14ac:dyDescent="0.2">
      <c r="A161" s="96"/>
      <c r="B161" s="125"/>
      <c r="C161" s="107"/>
      <c r="D161" s="106"/>
      <c r="E161" s="100"/>
      <c r="F161" s="6"/>
    </row>
    <row r="162" spans="1:7" ht="15" customHeight="1" x14ac:dyDescent="0.2">
      <c r="A162" s="96"/>
      <c r="C162" s="112"/>
      <c r="D162" s="113"/>
      <c r="F162" s="6"/>
    </row>
    <row r="163" spans="1:7" ht="15" customHeight="1" x14ac:dyDescent="0.2">
      <c r="A163" s="96"/>
      <c r="B163" s="125"/>
      <c r="C163" s="107"/>
      <c r="D163" s="111"/>
      <c r="E163" s="100"/>
      <c r="F163" s="6"/>
      <c r="G163" s="123">
        <f>D162+D156+D158</f>
        <v>0</v>
      </c>
    </row>
    <row r="164" spans="1:7" ht="15" customHeight="1" x14ac:dyDescent="0.2">
      <c r="A164" s="96"/>
      <c r="B164" s="125"/>
      <c r="C164" s="107"/>
      <c r="D164" s="106"/>
      <c r="E164" s="100"/>
      <c r="F164" s="6"/>
    </row>
    <row r="165" spans="1:7" ht="15" customHeight="1" x14ac:dyDescent="0.2">
      <c r="A165" s="96"/>
      <c r="B165" s="125"/>
      <c r="C165" s="107"/>
      <c r="D165" s="106"/>
      <c r="E165" s="100"/>
      <c r="F165" s="6"/>
    </row>
    <row r="166" spans="1:7" ht="15" customHeight="1" x14ac:dyDescent="0.2">
      <c r="A166" s="96"/>
      <c r="B166" s="125"/>
      <c r="C166" s="107"/>
      <c r="D166" s="106"/>
      <c r="E166" s="100"/>
      <c r="F166" s="6"/>
    </row>
    <row r="167" spans="1:7" ht="15" customHeight="1" x14ac:dyDescent="0.2">
      <c r="A167" s="96"/>
      <c r="B167" s="125"/>
      <c r="C167" s="107"/>
      <c r="D167" s="106"/>
      <c r="E167" s="100"/>
    </row>
    <row r="168" spans="1:7" ht="15" customHeight="1" x14ac:dyDescent="0.2">
      <c r="A168" s="96"/>
      <c r="B168" s="125"/>
      <c r="C168" s="107"/>
      <c r="D168" s="106"/>
      <c r="E168" s="100"/>
    </row>
    <row r="169" spans="1:7" ht="15" customHeight="1" x14ac:dyDescent="0.2">
      <c r="A169" s="96"/>
      <c r="B169" s="125"/>
      <c r="C169" s="107"/>
      <c r="D169" s="106"/>
      <c r="E169" s="100"/>
    </row>
    <row r="170" spans="1:7" ht="15" customHeight="1" x14ac:dyDescent="0.2">
      <c r="A170" s="96"/>
      <c r="B170" s="125"/>
      <c r="C170" s="107"/>
      <c r="D170" s="106"/>
      <c r="E170" s="100"/>
    </row>
    <row r="171" spans="1:7" ht="15" customHeight="1" x14ac:dyDescent="0.2">
      <c r="A171" s="96"/>
      <c r="B171" s="125"/>
      <c r="C171" s="107"/>
      <c r="D171" s="106"/>
      <c r="E171" s="100"/>
    </row>
    <row r="172" spans="1:7" ht="15" customHeight="1" x14ac:dyDescent="0.2">
      <c r="A172" s="96"/>
      <c r="B172" s="125"/>
      <c r="C172" s="107"/>
      <c r="D172" s="106"/>
      <c r="E172" s="100"/>
    </row>
    <row r="173" spans="1:7" ht="15" customHeight="1" x14ac:dyDescent="0.2">
      <c r="A173" s="96"/>
      <c r="B173" s="125"/>
      <c r="C173" s="107"/>
      <c r="D173" s="106"/>
      <c r="E173" s="100"/>
    </row>
    <row r="174" spans="1:7" ht="15" customHeight="1" x14ac:dyDescent="0.2">
      <c r="A174" s="96"/>
      <c r="B174" s="125"/>
      <c r="C174" s="107"/>
      <c r="D174" s="106"/>
      <c r="E174" s="100"/>
    </row>
    <row r="175" spans="1:7" ht="15" customHeight="1" x14ac:dyDescent="0.2">
      <c r="A175" s="96"/>
      <c r="B175" s="125"/>
      <c r="C175" s="107"/>
      <c r="D175" s="106"/>
      <c r="E175" s="100"/>
    </row>
    <row r="176" spans="1:7" ht="15" customHeight="1" x14ac:dyDescent="0.2">
      <c r="A176" s="96"/>
      <c r="B176" s="125"/>
      <c r="C176" s="107"/>
      <c r="D176" s="106"/>
      <c r="E176" s="100"/>
      <c r="F176" s="6"/>
    </row>
    <row r="177" spans="1:7" ht="15" customHeight="1" x14ac:dyDescent="0.2">
      <c r="A177" s="96"/>
      <c r="B177" s="125"/>
      <c r="C177" s="107"/>
      <c r="D177" s="106"/>
      <c r="E177" s="100"/>
      <c r="F177" s="6"/>
    </row>
    <row r="178" spans="1:7" ht="15" customHeight="1" x14ac:dyDescent="0.2">
      <c r="A178" s="96"/>
      <c r="B178" s="125"/>
      <c r="C178" s="107"/>
      <c r="D178" s="106"/>
      <c r="E178" s="100"/>
      <c r="F178" s="6"/>
    </row>
    <row r="179" spans="1:7" ht="15" customHeight="1" x14ac:dyDescent="0.2">
      <c r="A179" s="96"/>
      <c r="B179" s="125"/>
      <c r="C179" s="107"/>
      <c r="D179" s="106"/>
      <c r="E179" s="100"/>
      <c r="F179" s="6"/>
    </row>
    <row r="180" spans="1:7" ht="15" customHeight="1" x14ac:dyDescent="0.2">
      <c r="A180" s="96"/>
      <c r="B180" s="125"/>
      <c r="C180" s="107"/>
      <c r="D180" s="106"/>
      <c r="E180" s="100"/>
      <c r="F180" s="6"/>
    </row>
    <row r="181" spans="1:7" ht="15" customHeight="1" x14ac:dyDescent="0.2">
      <c r="A181" s="96"/>
      <c r="B181" s="125"/>
      <c r="C181" s="107"/>
      <c r="D181" s="106"/>
      <c r="E181" s="100"/>
      <c r="F181" s="6"/>
    </row>
    <row r="182" spans="1:7" ht="15" customHeight="1" x14ac:dyDescent="0.2">
      <c r="A182" s="96"/>
      <c r="B182" s="125"/>
      <c r="C182" s="107"/>
      <c r="D182" s="106"/>
      <c r="E182" s="100"/>
      <c r="F182" s="6"/>
    </row>
    <row r="183" spans="1:7" ht="15" customHeight="1" x14ac:dyDescent="0.2">
      <c r="A183" s="96"/>
      <c r="B183" s="125"/>
      <c r="C183" s="107"/>
      <c r="D183" s="106"/>
      <c r="E183" s="100"/>
      <c r="F183" s="6"/>
    </row>
    <row r="184" spans="1:7" ht="15" customHeight="1" x14ac:dyDescent="0.2">
      <c r="A184" s="96"/>
      <c r="B184" s="125"/>
      <c r="C184" s="107"/>
      <c r="D184" s="106"/>
      <c r="E184" s="100"/>
      <c r="F184" s="6"/>
    </row>
    <row r="185" spans="1:7" ht="15" customHeight="1" x14ac:dyDescent="0.2">
      <c r="A185" s="96"/>
      <c r="B185" s="125"/>
      <c r="C185" s="107"/>
      <c r="D185" s="106"/>
      <c r="E185" s="100"/>
    </row>
    <row r="186" spans="1:7" ht="15" customHeight="1" x14ac:dyDescent="0.2">
      <c r="A186" s="96"/>
      <c r="B186" s="125"/>
      <c r="C186" s="107"/>
      <c r="D186" s="106"/>
      <c r="E186" s="100"/>
    </row>
    <row r="187" spans="1:7" ht="15" customHeight="1" x14ac:dyDescent="0.2">
      <c r="A187" s="96"/>
      <c r="B187" s="125"/>
      <c r="C187" s="107"/>
      <c r="D187" s="106"/>
      <c r="E187" s="100"/>
    </row>
    <row r="188" spans="1:7" ht="15" customHeight="1" x14ac:dyDescent="0.2">
      <c r="A188" s="96"/>
      <c r="B188" s="125"/>
      <c r="C188" s="107"/>
      <c r="D188" s="106"/>
      <c r="E188" s="100"/>
      <c r="F188" s="6"/>
    </row>
    <row r="189" spans="1:7" ht="15" customHeight="1" x14ac:dyDescent="0.2">
      <c r="A189" s="96"/>
      <c r="B189" s="125"/>
      <c r="C189" s="108"/>
      <c r="D189" s="109"/>
      <c r="E189" s="100"/>
      <c r="F189" s="6"/>
    </row>
    <row r="190" spans="1:7" s="6" customFormat="1" ht="15" customHeight="1" x14ac:dyDescent="0.2">
      <c r="A190" s="96"/>
      <c r="B190" s="126"/>
      <c r="C190" s="110"/>
      <c r="D190" s="106"/>
      <c r="E190" s="104"/>
      <c r="G190"/>
    </row>
    <row r="191" spans="1:7" ht="15" customHeight="1" x14ac:dyDescent="0.2">
      <c r="A191" s="96"/>
      <c r="B191" s="125"/>
      <c r="C191" s="107"/>
      <c r="D191" s="106"/>
      <c r="E191" s="100"/>
      <c r="G191" s="6"/>
    </row>
    <row r="192" spans="1:7" ht="15" customHeight="1" x14ac:dyDescent="0.2">
      <c r="A192" s="96"/>
      <c r="B192" s="125"/>
      <c r="C192" s="107"/>
      <c r="D192" s="106"/>
      <c r="E192" s="100"/>
    </row>
    <row r="193" spans="1:7" ht="15" customHeight="1" x14ac:dyDescent="0.2">
      <c r="A193" s="96"/>
      <c r="B193" s="125"/>
      <c r="C193" s="107"/>
      <c r="D193" s="106"/>
      <c r="E193" s="100"/>
    </row>
    <row r="194" spans="1:7" ht="15" customHeight="1" x14ac:dyDescent="0.2">
      <c r="A194" s="96"/>
      <c r="B194" s="125"/>
      <c r="C194" s="108"/>
      <c r="D194" s="109"/>
      <c r="E194" s="100"/>
    </row>
    <row r="195" spans="1:7" ht="15" customHeight="1" x14ac:dyDescent="0.2">
      <c r="A195" s="96"/>
      <c r="B195" s="125"/>
      <c r="C195" s="107"/>
      <c r="D195" s="111"/>
      <c r="E195" s="100"/>
      <c r="G195" s="123">
        <f>D194+D189</f>
        <v>0</v>
      </c>
    </row>
    <row r="196" spans="1:7" ht="15" customHeight="1" x14ac:dyDescent="0.2">
      <c r="A196" s="96"/>
      <c r="B196" s="125"/>
      <c r="C196" s="107"/>
      <c r="D196" s="106"/>
      <c r="E196" s="100"/>
    </row>
    <row r="197" spans="1:7" ht="15" customHeight="1" x14ac:dyDescent="0.2">
      <c r="A197" s="96"/>
      <c r="B197" s="125"/>
      <c r="C197" s="107"/>
      <c r="D197" s="106"/>
      <c r="E197" s="100"/>
      <c r="F197" s="6"/>
    </row>
    <row r="198" spans="1:7" ht="15" customHeight="1" x14ac:dyDescent="0.2">
      <c r="A198" s="96"/>
      <c r="B198" s="125"/>
      <c r="C198" s="107"/>
      <c r="D198" s="106"/>
      <c r="E198" s="100"/>
      <c r="F198" s="6"/>
    </row>
    <row r="199" spans="1:7" ht="15" customHeight="1" x14ac:dyDescent="0.2">
      <c r="A199" s="96"/>
      <c r="B199" s="125"/>
      <c r="C199" s="107"/>
      <c r="D199" s="106"/>
      <c r="E199" s="100"/>
    </row>
    <row r="200" spans="1:7" ht="15" customHeight="1" x14ac:dyDescent="0.2">
      <c r="A200" s="96"/>
      <c r="B200" s="125"/>
      <c r="C200" s="107"/>
      <c r="D200" s="106"/>
      <c r="E200" s="100"/>
    </row>
    <row r="201" spans="1:7" ht="15" customHeight="1" x14ac:dyDescent="0.2">
      <c r="A201" s="96"/>
      <c r="B201" s="125"/>
      <c r="C201" s="107"/>
      <c r="D201" s="106"/>
      <c r="E201" s="100"/>
    </row>
    <row r="202" spans="1:7" ht="15" customHeight="1" x14ac:dyDescent="0.2">
      <c r="A202" s="96"/>
      <c r="B202" s="125"/>
      <c r="C202" s="107"/>
      <c r="D202" s="106"/>
      <c r="E202" s="100"/>
    </row>
    <row r="203" spans="1:7" ht="15" customHeight="1" x14ac:dyDescent="0.2">
      <c r="A203" s="96"/>
      <c r="B203" s="125"/>
      <c r="C203" s="107"/>
      <c r="D203" s="106"/>
      <c r="E203" s="100"/>
    </row>
    <row r="204" spans="1:7" ht="15" customHeight="1" x14ac:dyDescent="0.2">
      <c r="A204" s="96"/>
      <c r="B204" s="125"/>
      <c r="C204" s="107"/>
      <c r="D204" s="106"/>
      <c r="E204" s="100"/>
    </row>
    <row r="205" spans="1:7" ht="15" customHeight="1" x14ac:dyDescent="0.2">
      <c r="A205" s="96"/>
      <c r="B205" s="125"/>
      <c r="C205" s="107"/>
      <c r="D205" s="106"/>
      <c r="E205" s="100"/>
    </row>
    <row r="206" spans="1:7" ht="15" customHeight="1" x14ac:dyDescent="0.2">
      <c r="A206" s="96"/>
      <c r="B206" s="125"/>
      <c r="C206" s="107"/>
      <c r="D206" s="106"/>
      <c r="E206" s="100"/>
    </row>
    <row r="207" spans="1:7" ht="15" customHeight="1" x14ac:dyDescent="0.2">
      <c r="A207" s="96"/>
      <c r="B207" s="125"/>
      <c r="C207" s="107"/>
      <c r="D207" s="106"/>
      <c r="E207" s="100"/>
    </row>
    <row r="208" spans="1:7" ht="15" customHeight="1" x14ac:dyDescent="0.2">
      <c r="A208" s="96"/>
      <c r="B208" s="125"/>
      <c r="C208" s="107"/>
      <c r="D208" s="106"/>
      <c r="E208" s="100"/>
      <c r="F208" s="6"/>
    </row>
    <row r="209" spans="1:7" ht="15" customHeight="1" x14ac:dyDescent="0.2">
      <c r="A209" s="96"/>
      <c r="B209" s="125"/>
      <c r="C209" s="107"/>
      <c r="D209" s="106"/>
      <c r="E209" s="100"/>
      <c r="F209" s="6"/>
    </row>
    <row r="210" spans="1:7" ht="15" customHeight="1" x14ac:dyDescent="0.2">
      <c r="A210" s="96"/>
      <c r="C210" s="112"/>
      <c r="D210" s="113"/>
      <c r="F210" s="6"/>
    </row>
    <row r="211" spans="1:7" s="6" customFormat="1" ht="15" customHeight="1" x14ac:dyDescent="0.2">
      <c r="A211" s="96"/>
      <c r="C211" s="115"/>
      <c r="D211" s="9"/>
      <c r="E211" s="7"/>
      <c r="G211"/>
    </row>
    <row r="212" spans="1:7" ht="15" customHeight="1" x14ac:dyDescent="0.2">
      <c r="A212" s="96"/>
      <c r="B212" s="125"/>
      <c r="C212" s="107"/>
      <c r="D212" s="106"/>
      <c r="E212" s="100"/>
      <c r="F212" s="6"/>
      <c r="G212" s="6"/>
    </row>
    <row r="213" spans="1:7" ht="15" customHeight="1" x14ac:dyDescent="0.2">
      <c r="A213" s="96"/>
      <c r="B213" s="125"/>
      <c r="C213" s="107"/>
      <c r="D213" s="106"/>
      <c r="E213" s="100"/>
      <c r="F213" s="6"/>
    </row>
    <row r="214" spans="1:7" ht="15" customHeight="1" x14ac:dyDescent="0.2">
      <c r="A214" s="96"/>
      <c r="B214" s="125"/>
      <c r="C214" s="107"/>
      <c r="D214" s="106"/>
      <c r="E214" s="100"/>
      <c r="F214" s="6"/>
    </row>
    <row r="215" spans="1:7" ht="15" customHeight="1" x14ac:dyDescent="0.2">
      <c r="A215" s="96"/>
      <c r="B215" s="125"/>
      <c r="C215" s="107"/>
      <c r="D215" s="106"/>
      <c r="E215" s="100"/>
      <c r="F215" s="6"/>
    </row>
    <row r="216" spans="1:7" ht="15" customHeight="1" x14ac:dyDescent="0.2">
      <c r="A216" s="96"/>
      <c r="B216" s="125"/>
      <c r="C216" s="107"/>
      <c r="D216" s="106"/>
      <c r="E216" s="100"/>
      <c r="F216" s="6"/>
    </row>
    <row r="217" spans="1:7" ht="15" customHeight="1" x14ac:dyDescent="0.2">
      <c r="A217" s="96"/>
      <c r="B217" s="125"/>
      <c r="C217" s="107"/>
      <c r="D217" s="106"/>
      <c r="E217" s="100"/>
      <c r="F217" s="6"/>
    </row>
    <row r="218" spans="1:7" ht="15" customHeight="1" x14ac:dyDescent="0.2">
      <c r="A218" s="96"/>
      <c r="C218" s="112"/>
      <c r="D218" s="113"/>
      <c r="F218" s="6"/>
    </row>
    <row r="219" spans="1:7" s="6" customFormat="1" ht="15" customHeight="1" x14ac:dyDescent="0.2">
      <c r="A219" s="96"/>
      <c r="C219" s="115"/>
      <c r="D219" s="9"/>
      <c r="E219" s="7"/>
      <c r="G219"/>
    </row>
    <row r="220" spans="1:7" ht="15" customHeight="1" x14ac:dyDescent="0.2">
      <c r="A220" s="96"/>
      <c r="B220" s="125"/>
      <c r="C220" s="112"/>
      <c r="D220" s="112"/>
      <c r="E220" s="100"/>
      <c r="F220" s="6"/>
      <c r="G220" s="6"/>
    </row>
    <row r="221" spans="1:7" ht="15" customHeight="1" x14ac:dyDescent="0.2">
      <c r="A221" s="96"/>
      <c r="B221" s="125"/>
      <c r="C221" s="107"/>
      <c r="D221" s="106"/>
      <c r="E221" s="100"/>
      <c r="F221" s="6"/>
    </row>
    <row r="222" spans="1:7" ht="15" customHeight="1" x14ac:dyDescent="0.2">
      <c r="A222" s="96"/>
      <c r="B222" s="125"/>
      <c r="C222" s="107"/>
      <c r="D222" s="111"/>
      <c r="E222" s="100"/>
      <c r="F222" s="6"/>
      <c r="G222" s="123">
        <f>D220+D218+D210</f>
        <v>0</v>
      </c>
    </row>
    <row r="223" spans="1:7" ht="15" customHeight="1" x14ac:dyDescent="0.2">
      <c r="A223" s="96"/>
      <c r="B223" s="125"/>
      <c r="C223" s="107"/>
      <c r="E223" s="100"/>
      <c r="F223" s="6"/>
    </row>
    <row r="224" spans="1:7" ht="15" customHeight="1" x14ac:dyDescent="0.2">
      <c r="A224" s="96"/>
      <c r="B224" s="125"/>
      <c r="C224" s="112"/>
      <c r="D224" s="112"/>
      <c r="E224" s="100"/>
    </row>
    <row r="225" spans="1:7" ht="15" customHeight="1" x14ac:dyDescent="0.2">
      <c r="A225" s="96"/>
      <c r="F225" s="6"/>
    </row>
    <row r="226" spans="1:7" ht="15" customHeight="1" x14ac:dyDescent="0.2">
      <c r="A226" s="96"/>
      <c r="B226" s="125"/>
      <c r="C226" s="107"/>
      <c r="D226" s="106"/>
      <c r="E226" s="100"/>
      <c r="F226" s="6"/>
    </row>
    <row r="227" spans="1:7" ht="15" customHeight="1" x14ac:dyDescent="0.2">
      <c r="A227" s="96"/>
      <c r="B227" s="125"/>
      <c r="C227" s="107"/>
      <c r="D227" s="106"/>
      <c r="E227" s="100"/>
      <c r="F227" s="6"/>
    </row>
    <row r="228" spans="1:7" ht="15" customHeight="1" x14ac:dyDescent="0.2">
      <c r="A228" s="96"/>
      <c r="B228" s="125"/>
      <c r="C228" s="107"/>
      <c r="D228" s="106"/>
      <c r="E228" s="100"/>
    </row>
    <row r="229" spans="1:7" ht="15" customHeight="1" x14ac:dyDescent="0.2">
      <c r="A229" s="96"/>
      <c r="B229" s="125"/>
      <c r="C229" s="107"/>
      <c r="D229" s="106"/>
      <c r="E229" s="100"/>
    </row>
    <row r="230" spans="1:7" ht="15" customHeight="1" x14ac:dyDescent="0.2">
      <c r="A230" s="96"/>
      <c r="B230" s="125"/>
      <c r="C230" s="107"/>
      <c r="D230" s="106"/>
      <c r="E230" s="100"/>
    </row>
    <row r="231" spans="1:7" ht="15" customHeight="1" x14ac:dyDescent="0.2">
      <c r="A231" s="96"/>
      <c r="B231" s="125"/>
      <c r="C231" s="112"/>
      <c r="D231" s="112"/>
      <c r="E231" s="100"/>
    </row>
    <row r="232" spans="1:7" ht="15" customHeight="1" x14ac:dyDescent="0.2">
      <c r="A232" s="96"/>
      <c r="B232" s="125"/>
      <c r="C232" s="107"/>
      <c r="D232" s="106"/>
      <c r="E232" s="100"/>
    </row>
    <row r="233" spans="1:7" ht="15" customHeight="1" x14ac:dyDescent="0.2">
      <c r="A233" s="96"/>
      <c r="B233" s="125"/>
      <c r="C233" s="107"/>
      <c r="D233" s="111"/>
      <c r="E233" s="100"/>
      <c r="F233" s="6"/>
      <c r="G233" s="123">
        <f>D231+D224</f>
        <v>0</v>
      </c>
    </row>
    <row r="234" spans="1:7" ht="15" customHeight="1" x14ac:dyDescent="0.2">
      <c r="A234" s="96"/>
      <c r="B234" s="125"/>
      <c r="C234" s="107"/>
      <c r="D234" s="106"/>
      <c r="E234" s="100"/>
      <c r="F234" s="6"/>
    </row>
    <row r="235" spans="1:7" ht="15" customHeight="1" x14ac:dyDescent="0.2">
      <c r="A235" s="102"/>
      <c r="B235" s="125"/>
      <c r="C235" s="107"/>
      <c r="D235" s="106"/>
      <c r="E235" s="100"/>
      <c r="F235" s="6"/>
    </row>
    <row r="236" spans="1:7" ht="15" customHeight="1" x14ac:dyDescent="0.2">
      <c r="A236" s="103"/>
      <c r="B236" s="16"/>
      <c r="C236" s="116"/>
      <c r="D236" s="106"/>
      <c r="E236" s="16"/>
      <c r="F236" s="6"/>
    </row>
    <row r="237" spans="1:7" ht="15" customHeight="1" x14ac:dyDescent="0.2">
      <c r="A237" s="127"/>
      <c r="B237" s="16"/>
      <c r="C237" s="116"/>
      <c r="D237" s="117"/>
      <c r="E237" s="16"/>
      <c r="F237" s="6"/>
    </row>
    <row r="238" spans="1:7" ht="15" customHeight="1" x14ac:dyDescent="0.2">
      <c r="A238" s="127"/>
      <c r="B238" s="92"/>
      <c r="C238" s="118"/>
      <c r="D238" s="119"/>
      <c r="E238" s="96"/>
      <c r="F238" s="6"/>
    </row>
    <row r="239" spans="1:7" ht="15" customHeight="1" x14ac:dyDescent="0.2">
      <c r="A239" s="127"/>
      <c r="B239" s="92"/>
      <c r="C239" s="118"/>
      <c r="D239" s="106"/>
      <c r="E239" s="96"/>
      <c r="F239" s="6"/>
    </row>
    <row r="240" spans="1:7" ht="15" customHeight="1" x14ac:dyDescent="0.2">
      <c r="A240" s="127"/>
      <c r="B240" s="92"/>
      <c r="C240" s="118"/>
      <c r="D240" s="106"/>
      <c r="E240" s="96"/>
      <c r="F240" s="6"/>
    </row>
    <row r="241" spans="1:6" ht="15" customHeight="1" x14ac:dyDescent="0.2">
      <c r="A241" s="127"/>
      <c r="B241" s="92"/>
      <c r="C241" s="118"/>
      <c r="D241" s="106"/>
      <c r="E241" s="96"/>
      <c r="F241" s="6"/>
    </row>
    <row r="242" spans="1:6" ht="15" customHeight="1" x14ac:dyDescent="0.2">
      <c r="A242" s="127"/>
      <c r="B242" s="92"/>
      <c r="C242" s="118"/>
      <c r="D242" s="106"/>
      <c r="E242" s="96"/>
      <c r="F242" s="6"/>
    </row>
    <row r="243" spans="1:6" ht="15" customHeight="1" x14ac:dyDescent="0.2">
      <c r="A243" s="127"/>
      <c r="B243" s="92"/>
      <c r="C243" s="118"/>
      <c r="D243" s="106"/>
      <c r="E243" s="96" t="s">
        <v>229</v>
      </c>
      <c r="F243" s="6"/>
    </row>
    <row r="244" spans="1:6" ht="15" customHeight="1" x14ac:dyDescent="0.2">
      <c r="A244" s="127"/>
      <c r="B244" s="92"/>
      <c r="C244" s="118"/>
      <c r="D244" s="106"/>
      <c r="E244" s="96" t="s">
        <v>229</v>
      </c>
      <c r="F244" s="6"/>
    </row>
    <row r="245" spans="1:6" ht="15" customHeight="1" x14ac:dyDescent="0.2">
      <c r="A245" s="127"/>
      <c r="B245" s="92"/>
      <c r="C245" s="118"/>
      <c r="D245" s="106"/>
      <c r="E245" s="96" t="s">
        <v>229</v>
      </c>
      <c r="F245" s="6"/>
    </row>
    <row r="246" spans="1:6" ht="15" customHeight="1" x14ac:dyDescent="0.2">
      <c r="A246" s="127"/>
      <c r="B246" s="92"/>
      <c r="C246" s="118"/>
      <c r="D246" s="106"/>
      <c r="E246" s="96" t="s">
        <v>229</v>
      </c>
      <c r="F246" s="6"/>
    </row>
    <row r="247" spans="1:6" ht="15" customHeight="1" x14ac:dyDescent="0.2">
      <c r="A247" s="127"/>
      <c r="B247" s="92"/>
      <c r="C247" s="118"/>
      <c r="D247" s="106"/>
      <c r="E247" s="96" t="s">
        <v>229</v>
      </c>
      <c r="F247" s="6"/>
    </row>
    <row r="248" spans="1:6" ht="15" customHeight="1" x14ac:dyDescent="0.2">
      <c r="A248" s="127"/>
      <c r="B248" s="92"/>
      <c r="C248" s="118"/>
      <c r="D248" s="106"/>
      <c r="E248" s="96" t="s">
        <v>229</v>
      </c>
      <c r="F248" s="6"/>
    </row>
    <row r="249" spans="1:6" ht="15" customHeight="1" x14ac:dyDescent="0.2">
      <c r="A249" s="127"/>
      <c r="B249" s="92"/>
      <c r="C249" s="118"/>
      <c r="D249" s="106"/>
      <c r="E249" s="96" t="s">
        <v>229</v>
      </c>
      <c r="F249" s="6"/>
    </row>
    <row r="250" spans="1:6" ht="15" customHeight="1" x14ac:dyDescent="0.2">
      <c r="A250" s="127"/>
      <c r="B250" s="92"/>
      <c r="C250" s="118"/>
      <c r="D250" s="106"/>
      <c r="E250" s="96" t="s">
        <v>229</v>
      </c>
      <c r="F250" s="6"/>
    </row>
    <row r="251" spans="1:6" ht="15" customHeight="1" x14ac:dyDescent="0.2">
      <c r="A251" s="127"/>
      <c r="B251" s="92"/>
      <c r="C251" s="118"/>
      <c r="D251" s="106"/>
      <c r="E251" s="96" t="s">
        <v>229</v>
      </c>
      <c r="F251" s="6"/>
    </row>
    <row r="252" spans="1:6" ht="15" customHeight="1" x14ac:dyDescent="0.2">
      <c r="A252" s="127"/>
      <c r="B252" s="92"/>
      <c r="C252" s="118"/>
      <c r="D252" s="106"/>
      <c r="E252" s="96"/>
      <c r="F252" s="6"/>
    </row>
    <row r="253" spans="1:6" ht="15" customHeight="1" x14ac:dyDescent="0.2">
      <c r="A253" s="127"/>
      <c r="B253" s="92"/>
      <c r="C253" s="118"/>
      <c r="D253" s="106"/>
      <c r="E253" s="96" t="s">
        <v>229</v>
      </c>
      <c r="F253" s="6"/>
    </row>
    <row r="254" spans="1:6" ht="15" customHeight="1" x14ac:dyDescent="0.2">
      <c r="A254" s="127"/>
      <c r="B254" s="92"/>
      <c r="C254" s="118"/>
      <c r="D254" s="106"/>
      <c r="E254" s="96" t="s">
        <v>229</v>
      </c>
      <c r="F254" s="6"/>
    </row>
    <row r="255" spans="1:6" ht="15" customHeight="1" x14ac:dyDescent="0.2">
      <c r="A255" s="127"/>
      <c r="B255" s="92"/>
      <c r="C255" s="118"/>
      <c r="D255" s="106"/>
      <c r="E255" s="96" t="s">
        <v>229</v>
      </c>
      <c r="F255" s="6"/>
    </row>
    <row r="256" spans="1:6" ht="15" customHeight="1" x14ac:dyDescent="0.2">
      <c r="A256" s="127"/>
      <c r="B256" s="92"/>
      <c r="C256" s="118"/>
      <c r="D256" s="106"/>
      <c r="E256" s="96" t="s">
        <v>229</v>
      </c>
      <c r="F256" s="6"/>
    </row>
    <row r="257" spans="1:6" ht="15" customHeight="1" x14ac:dyDescent="0.2">
      <c r="A257" s="127"/>
      <c r="B257" s="92"/>
      <c r="C257" s="118"/>
      <c r="D257" s="106"/>
      <c r="E257" s="96" t="s">
        <v>229</v>
      </c>
      <c r="F257" s="6"/>
    </row>
    <row r="258" spans="1:6" ht="15" customHeight="1" x14ac:dyDescent="0.2">
      <c r="A258" s="127"/>
      <c r="B258" s="92"/>
      <c r="C258" s="118"/>
      <c r="D258" s="106"/>
      <c r="E258" s="96" t="s">
        <v>229</v>
      </c>
      <c r="F258" s="6"/>
    </row>
    <row r="259" spans="1:6" x14ac:dyDescent="0.2">
      <c r="A259" s="127"/>
      <c r="B259" s="92"/>
      <c r="C259" s="118"/>
      <c r="D259" s="106"/>
      <c r="E259" s="96" t="s">
        <v>229</v>
      </c>
      <c r="F259" s="6"/>
    </row>
    <row r="260" spans="1:6" x14ac:dyDescent="0.2">
      <c r="A260" s="101"/>
      <c r="B260" s="92"/>
      <c r="C260" s="118"/>
      <c r="D260" s="106"/>
      <c r="E260" s="96" t="s">
        <v>229</v>
      </c>
      <c r="F260" s="6"/>
    </row>
    <row r="261" spans="1:6" x14ac:dyDescent="0.2">
      <c r="B261" s="92"/>
      <c r="C261" s="118"/>
      <c r="D261" s="106"/>
      <c r="E261" s="96" t="s">
        <v>229</v>
      </c>
      <c r="F261" s="6"/>
    </row>
    <row r="262" spans="1:6" x14ac:dyDescent="0.2">
      <c r="B262" s="92"/>
      <c r="C262" s="118"/>
      <c r="D262" s="106"/>
      <c r="E262" s="96" t="s">
        <v>229</v>
      </c>
      <c r="F262" s="6"/>
    </row>
    <row r="263" spans="1:6" x14ac:dyDescent="0.2">
      <c r="B263" s="92"/>
      <c r="C263" s="118"/>
      <c r="D263" s="106"/>
      <c r="E263" s="96"/>
      <c r="F263" s="6"/>
    </row>
    <row r="264" spans="1:6" x14ac:dyDescent="0.2">
      <c r="B264" s="92"/>
      <c r="C264" s="118"/>
      <c r="D264" s="106"/>
      <c r="E264" s="96"/>
      <c r="F264" s="6"/>
    </row>
    <row r="265" spans="1:6" x14ac:dyDescent="0.2">
      <c r="B265" s="92"/>
      <c r="C265" s="118"/>
      <c r="D265" s="106"/>
      <c r="E265" s="96"/>
      <c r="F265" s="6"/>
    </row>
    <row r="266" spans="1:6" x14ac:dyDescent="0.2">
      <c r="B266" s="92"/>
      <c r="C266" s="118"/>
      <c r="D266" s="106"/>
      <c r="E266" s="96"/>
      <c r="F266" s="6"/>
    </row>
    <row r="267" spans="1:6" x14ac:dyDescent="0.2">
      <c r="B267" s="92"/>
      <c r="C267" s="118"/>
      <c r="D267" s="106"/>
      <c r="E267" s="96"/>
      <c r="F267" s="6"/>
    </row>
    <row r="268" spans="1:6" x14ac:dyDescent="0.2">
      <c r="B268" s="92"/>
      <c r="C268" s="118"/>
      <c r="D268" s="106"/>
      <c r="E268" s="96"/>
      <c r="F268" s="6"/>
    </row>
    <row r="269" spans="1:6" x14ac:dyDescent="0.2">
      <c r="B269" s="92"/>
      <c r="C269" s="118"/>
      <c r="D269" s="106"/>
      <c r="E269" s="96"/>
    </row>
    <row r="270" spans="1:6" ht="13.5" thickBot="1" x14ac:dyDescent="0.25">
      <c r="B270" s="94"/>
      <c r="C270" s="120"/>
      <c r="D270" s="106"/>
      <c r="E270" s="97"/>
    </row>
    <row r="271" spans="1:6" ht="14.25" thickTop="1" thickBot="1" x14ac:dyDescent="0.25">
      <c r="B271" s="6"/>
      <c r="C271" s="115"/>
      <c r="D271" s="121"/>
      <c r="E271" s="7"/>
    </row>
    <row r="272" spans="1:6" ht="13.5" thickTop="1" x14ac:dyDescent="0.2"/>
  </sheetData>
  <mergeCells count="4">
    <mergeCell ref="H1:I1"/>
    <mergeCell ref="J1:K1"/>
    <mergeCell ref="L1:M1"/>
    <mergeCell ref="N1:O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U47"/>
  <sheetViews>
    <sheetView topLeftCell="A10" workbookViewId="0">
      <selection activeCell="E16" sqref="E16"/>
    </sheetView>
  </sheetViews>
  <sheetFormatPr defaultRowHeight="12.75" x14ac:dyDescent="0.2"/>
  <cols>
    <col min="1" max="1" width="28.42578125" customWidth="1"/>
    <col min="2" max="2" width="24.7109375" customWidth="1"/>
    <col min="3" max="3" width="0.5703125" hidden="1" customWidth="1"/>
    <col min="4" max="4" width="19.5703125" hidden="1" customWidth="1"/>
    <col min="6" max="6" width="34" customWidth="1"/>
    <col min="7" max="7" width="0.140625" customWidth="1"/>
    <col min="8" max="8" width="8.5703125" hidden="1" customWidth="1"/>
    <col min="9" max="9" width="16.28515625" customWidth="1"/>
    <col min="12" max="12" width="37.85546875" customWidth="1"/>
    <col min="13" max="13" width="15" customWidth="1"/>
    <col min="14" max="14" width="18.140625" customWidth="1"/>
    <col min="15" max="15" width="13.42578125" customWidth="1"/>
    <col min="16" max="16" width="11.140625" bestFit="1" customWidth="1"/>
    <col min="17" max="17" width="23.5703125" customWidth="1"/>
    <col min="18" max="18" width="15.28515625" hidden="1" customWidth="1"/>
    <col min="19" max="19" width="16.5703125" hidden="1" customWidth="1"/>
    <col min="20" max="20" width="18.5703125" customWidth="1"/>
  </cols>
  <sheetData>
    <row r="1" spans="1:21" ht="16.5" thickBot="1" x14ac:dyDescent="0.3">
      <c r="A1" s="572" t="s">
        <v>431</v>
      </c>
      <c r="B1" s="572"/>
      <c r="C1" s="572"/>
      <c r="D1" s="572"/>
      <c r="E1" s="168"/>
      <c r="F1" s="573" t="s">
        <v>432</v>
      </c>
      <c r="G1" s="573"/>
      <c r="H1" s="573"/>
      <c r="I1" s="573"/>
    </row>
    <row r="2" spans="1:21" ht="13.5" thickTop="1" x14ac:dyDescent="0.2">
      <c r="A2" s="20" t="s">
        <v>226</v>
      </c>
      <c r="B2" s="20"/>
      <c r="C2" s="21"/>
      <c r="D2" s="21"/>
      <c r="F2" s="20" t="s">
        <v>226</v>
      </c>
      <c r="G2" s="20"/>
      <c r="H2" s="21"/>
      <c r="I2" s="21"/>
      <c r="L2" s="176" t="s">
        <v>226</v>
      </c>
      <c r="M2" s="176"/>
      <c r="N2" s="163"/>
      <c r="U2" s="7"/>
    </row>
    <row r="3" spans="1:21" x14ac:dyDescent="0.2">
      <c r="A3" s="25" t="s">
        <v>227</v>
      </c>
      <c r="B3" s="25"/>
      <c r="C3" s="26"/>
      <c r="D3" s="26"/>
      <c r="F3" s="25" t="s">
        <v>227</v>
      </c>
      <c r="G3" s="25"/>
      <c r="H3" s="26"/>
      <c r="I3" s="26"/>
      <c r="L3" s="175" t="s">
        <v>227</v>
      </c>
      <c r="M3" s="175"/>
      <c r="N3" s="164"/>
      <c r="U3" s="7"/>
    </row>
    <row r="4" spans="1:21" x14ac:dyDescent="0.2">
      <c r="A4" s="25" t="s">
        <v>228</v>
      </c>
      <c r="B4" s="25"/>
      <c r="C4" s="26"/>
      <c r="D4" s="26"/>
      <c r="F4" s="25" t="s">
        <v>228</v>
      </c>
      <c r="G4" s="25"/>
      <c r="H4" s="26"/>
      <c r="I4" s="26"/>
      <c r="L4" s="175" t="s">
        <v>228</v>
      </c>
      <c r="M4" s="175"/>
      <c r="N4" s="164"/>
      <c r="U4" s="7"/>
    </row>
    <row r="5" spans="1:21" x14ac:dyDescent="0.2">
      <c r="A5" s="25" t="s">
        <v>229</v>
      </c>
      <c r="B5" s="25"/>
      <c r="C5" s="26"/>
      <c r="D5" s="26"/>
      <c r="F5" s="25" t="s">
        <v>229</v>
      </c>
      <c r="G5" s="25"/>
      <c r="H5" s="26"/>
      <c r="I5" s="26"/>
      <c r="L5" s="175" t="s">
        <v>229</v>
      </c>
      <c r="M5" s="175"/>
      <c r="N5" s="164"/>
      <c r="U5" s="7"/>
    </row>
    <row r="6" spans="1:21" x14ac:dyDescent="0.2">
      <c r="A6" s="25" t="s">
        <v>229</v>
      </c>
      <c r="B6" s="25"/>
      <c r="C6" s="26"/>
      <c r="D6" s="26"/>
      <c r="F6" s="25" t="s">
        <v>229</v>
      </c>
      <c r="G6" s="25"/>
      <c r="H6" s="26"/>
      <c r="I6" s="26"/>
      <c r="L6" s="175" t="s">
        <v>229</v>
      </c>
      <c r="M6" s="175"/>
      <c r="N6" s="164"/>
      <c r="U6" s="7"/>
    </row>
    <row r="7" spans="1:21" ht="20.25" x14ac:dyDescent="0.3">
      <c r="A7" s="29" t="s">
        <v>267</v>
      </c>
      <c r="B7" s="29"/>
      <c r="C7" s="30"/>
      <c r="D7" s="30"/>
      <c r="F7" s="29" t="s">
        <v>267</v>
      </c>
      <c r="G7" s="29"/>
      <c r="H7" s="30"/>
      <c r="I7" s="30"/>
      <c r="L7" s="174" t="s">
        <v>433</v>
      </c>
      <c r="M7" s="174"/>
      <c r="N7" s="165"/>
      <c r="U7" s="7"/>
    </row>
    <row r="8" spans="1:21" x14ac:dyDescent="0.2">
      <c r="A8" s="34" t="s">
        <v>434</v>
      </c>
      <c r="B8" s="34"/>
      <c r="C8" s="35"/>
      <c r="D8" s="35"/>
      <c r="F8" s="34" t="s">
        <v>435</v>
      </c>
      <c r="G8" s="34"/>
      <c r="H8" s="35"/>
      <c r="I8" s="35"/>
      <c r="L8" s="173" t="s">
        <v>436</v>
      </c>
      <c r="M8" s="173"/>
      <c r="N8" s="166"/>
      <c r="U8" s="7"/>
    </row>
    <row r="9" spans="1:21" ht="13.5" thickBot="1" x14ac:dyDescent="0.25">
      <c r="A9" s="17"/>
      <c r="B9" s="17"/>
      <c r="C9" s="38"/>
      <c r="D9" s="38"/>
      <c r="F9" s="17"/>
      <c r="G9" s="17"/>
      <c r="H9" s="38"/>
      <c r="I9" s="38"/>
      <c r="L9" s="17"/>
      <c r="M9" s="17"/>
      <c r="N9" s="143"/>
      <c r="U9" s="7"/>
    </row>
    <row r="10" spans="1:21" ht="15" customHeight="1" thickBot="1" x14ac:dyDescent="0.25">
      <c r="A10" s="41" t="s">
        <v>229</v>
      </c>
      <c r="B10" s="42" t="s">
        <v>437</v>
      </c>
      <c r="C10" s="42" t="s">
        <v>233</v>
      </c>
      <c r="D10" s="42" t="s">
        <v>234</v>
      </c>
      <c r="F10" s="41" t="s">
        <v>229</v>
      </c>
      <c r="G10" s="42" t="s">
        <v>438</v>
      </c>
      <c r="H10" s="42" t="s">
        <v>235</v>
      </c>
      <c r="I10" s="42" t="s">
        <v>439</v>
      </c>
      <c r="L10" s="172" t="s">
        <v>229</v>
      </c>
      <c r="M10" s="171"/>
      <c r="N10" s="204" t="s">
        <v>229</v>
      </c>
      <c r="O10" s="205"/>
      <c r="U10" s="7"/>
    </row>
    <row r="11" spans="1:21" ht="15" customHeight="1" thickTop="1" x14ac:dyDescent="0.2">
      <c r="A11" s="172"/>
      <c r="B11" s="212"/>
      <c r="C11" s="5"/>
      <c r="D11" s="5"/>
      <c r="F11" s="5" t="s">
        <v>124</v>
      </c>
      <c r="G11" s="5"/>
      <c r="H11" s="5"/>
      <c r="I11" s="5"/>
      <c r="L11" s="177" t="s">
        <v>124</v>
      </c>
      <c r="M11" s="161"/>
      <c r="N11" s="206" t="s">
        <v>124</v>
      </c>
      <c r="O11" s="207"/>
      <c r="U11" s="7"/>
    </row>
    <row r="12" spans="1:21" ht="15" customHeight="1" x14ac:dyDescent="0.2">
      <c r="A12" s="177" t="s">
        <v>124</v>
      </c>
      <c r="B12" s="161"/>
      <c r="C12" s="5"/>
      <c r="D12" s="5"/>
      <c r="F12" s="5" t="s">
        <v>272</v>
      </c>
      <c r="G12" s="5"/>
      <c r="H12" s="5"/>
      <c r="I12" s="5"/>
      <c r="L12" s="177" t="s">
        <v>272</v>
      </c>
      <c r="M12" s="161"/>
      <c r="N12" s="206" t="s">
        <v>272</v>
      </c>
      <c r="O12" s="207"/>
      <c r="U12" s="7"/>
    </row>
    <row r="13" spans="1:21" ht="15" customHeight="1" x14ac:dyDescent="0.2">
      <c r="A13" s="177" t="s">
        <v>272</v>
      </c>
      <c r="B13" s="161"/>
      <c r="C13" s="5"/>
      <c r="D13" s="5"/>
      <c r="F13" s="5" t="s">
        <v>129</v>
      </c>
      <c r="G13" s="5"/>
      <c r="H13" s="5"/>
      <c r="I13" s="5"/>
      <c r="L13" s="177" t="s">
        <v>129</v>
      </c>
      <c r="M13" s="161"/>
      <c r="N13" s="206" t="s">
        <v>129</v>
      </c>
      <c r="O13" s="207"/>
      <c r="U13" s="7"/>
    </row>
    <row r="14" spans="1:21" ht="15" customHeight="1" x14ac:dyDescent="0.2">
      <c r="A14" s="177" t="s">
        <v>129</v>
      </c>
      <c r="B14" s="161"/>
      <c r="C14" s="87">
        <v>488524.79999999999</v>
      </c>
      <c r="D14" s="210">
        <v>577359.91</v>
      </c>
      <c r="F14" s="5" t="s">
        <v>275</v>
      </c>
      <c r="G14" s="87">
        <v>247901.97</v>
      </c>
      <c r="H14" s="87">
        <v>488524.79999999999</v>
      </c>
      <c r="I14" s="210">
        <v>577359.91</v>
      </c>
      <c r="L14" s="177" t="s">
        <v>273</v>
      </c>
      <c r="M14" s="161">
        <v>-1141132.6399999999</v>
      </c>
      <c r="N14" s="206" t="s">
        <v>275</v>
      </c>
      <c r="O14" s="207">
        <v>0.82</v>
      </c>
      <c r="U14" s="7"/>
    </row>
    <row r="15" spans="1:21" ht="15" customHeight="1" x14ac:dyDescent="0.2">
      <c r="A15" s="177" t="s">
        <v>275</v>
      </c>
      <c r="B15" s="161">
        <v>390689.2</v>
      </c>
      <c r="C15" s="87">
        <v>4065370.44</v>
      </c>
      <c r="D15" s="210">
        <v>4115128.54</v>
      </c>
      <c r="F15" s="5" t="s">
        <v>276</v>
      </c>
      <c r="G15" s="87">
        <v>4065370.44</v>
      </c>
      <c r="H15" s="87">
        <v>4065370.44</v>
      </c>
      <c r="I15" s="210">
        <v>4115128.54</v>
      </c>
      <c r="L15" s="177" t="s">
        <v>275</v>
      </c>
      <c r="M15" s="161">
        <v>410270.03</v>
      </c>
      <c r="N15" s="206" t="s">
        <v>276</v>
      </c>
      <c r="O15" s="207">
        <v>4000000</v>
      </c>
      <c r="U15" s="7"/>
    </row>
    <row r="16" spans="1:21" ht="15" customHeight="1" x14ac:dyDescent="0.2">
      <c r="A16" s="177" t="s">
        <v>276</v>
      </c>
      <c r="B16" s="161">
        <v>4165144.7</v>
      </c>
      <c r="C16" s="87">
        <v>13928.56</v>
      </c>
      <c r="D16" s="210">
        <v>10446.42</v>
      </c>
      <c r="F16" s="5" t="s">
        <v>278</v>
      </c>
      <c r="G16" s="87">
        <v>17410.7</v>
      </c>
      <c r="H16" s="87">
        <v>13928.56</v>
      </c>
      <c r="I16" s="210">
        <v>10446.42</v>
      </c>
      <c r="L16" s="177" t="s">
        <v>276</v>
      </c>
      <c r="M16" s="161">
        <v>4027739</v>
      </c>
      <c r="N16" s="206" t="s">
        <v>278</v>
      </c>
      <c r="O16" s="207">
        <v>31339.26</v>
      </c>
      <c r="U16" s="7"/>
    </row>
    <row r="17" spans="1:21" ht="15" customHeight="1" x14ac:dyDescent="0.2">
      <c r="A17" s="177" t="s">
        <v>278</v>
      </c>
      <c r="B17" s="161">
        <v>41786</v>
      </c>
      <c r="C17" s="87">
        <v>57531.92</v>
      </c>
      <c r="D17" s="210">
        <v>43148.94</v>
      </c>
      <c r="F17" s="5" t="s">
        <v>279</v>
      </c>
      <c r="G17" s="87">
        <v>71914.89</v>
      </c>
      <c r="H17" s="87">
        <v>57531.92</v>
      </c>
      <c r="I17" s="210">
        <v>43148.94</v>
      </c>
      <c r="L17" s="177" t="s">
        <v>278</v>
      </c>
      <c r="M17" s="161">
        <v>31339.26</v>
      </c>
      <c r="N17" s="206" t="s">
        <v>279</v>
      </c>
      <c r="O17" s="207">
        <v>129446.77</v>
      </c>
      <c r="U17" s="7"/>
    </row>
    <row r="18" spans="1:21" ht="15" customHeight="1" x14ac:dyDescent="0.2">
      <c r="A18" s="177" t="s">
        <v>280</v>
      </c>
      <c r="B18" s="161">
        <v>1400</v>
      </c>
      <c r="C18" s="87">
        <v>44344.34</v>
      </c>
      <c r="D18" s="210">
        <v>52184.65</v>
      </c>
      <c r="F18" s="5" t="s">
        <v>281</v>
      </c>
      <c r="G18" s="87">
        <v>36227.03</v>
      </c>
      <c r="H18" s="87">
        <v>44344.34</v>
      </c>
      <c r="I18" s="210">
        <v>52184.65</v>
      </c>
      <c r="L18" s="177" t="s">
        <v>279</v>
      </c>
      <c r="M18" s="161">
        <v>129446.77</v>
      </c>
      <c r="N18" s="206" t="s">
        <v>440</v>
      </c>
      <c r="O18" s="207">
        <v>15831.23</v>
      </c>
      <c r="U18" s="7"/>
    </row>
    <row r="19" spans="1:21" ht="15" customHeight="1" x14ac:dyDescent="0.2">
      <c r="A19" s="177" t="s">
        <v>279</v>
      </c>
      <c r="B19" s="161">
        <v>172623.54</v>
      </c>
      <c r="C19" s="87">
        <v>49021.55</v>
      </c>
      <c r="D19" s="210">
        <v>12744.81</v>
      </c>
      <c r="F19" s="5" t="s">
        <v>440</v>
      </c>
      <c r="G19" s="87">
        <v>30797.29</v>
      </c>
      <c r="H19" s="87">
        <v>49021.55</v>
      </c>
      <c r="I19" s="210">
        <v>12744.81</v>
      </c>
      <c r="L19" s="177" t="s">
        <v>281</v>
      </c>
      <c r="M19" s="161">
        <v>1368005.42</v>
      </c>
      <c r="N19" s="206" t="s">
        <v>273</v>
      </c>
      <c r="O19" s="207">
        <v>-1141132.6399999999</v>
      </c>
      <c r="U19" s="7"/>
    </row>
    <row r="20" spans="1:21" ht="15" customHeight="1" x14ac:dyDescent="0.2">
      <c r="A20" s="177" t="s">
        <v>281</v>
      </c>
      <c r="B20" s="161">
        <v>2536438.35</v>
      </c>
      <c r="C20" s="87">
        <v>-1141132.6399999999</v>
      </c>
      <c r="D20" s="210">
        <v>-1141132.6399999999</v>
      </c>
      <c r="F20" s="5" t="s">
        <v>273</v>
      </c>
      <c r="G20" s="87">
        <v>-1141132.6399999999</v>
      </c>
      <c r="H20" s="87">
        <v>-1141132.6399999999</v>
      </c>
      <c r="I20" s="210">
        <v>-1141132.6399999999</v>
      </c>
      <c r="L20" s="177" t="s">
        <v>440</v>
      </c>
      <c r="M20" s="161">
        <v>14835.62</v>
      </c>
      <c r="N20" s="206" t="s">
        <v>282</v>
      </c>
      <c r="O20" s="207">
        <v>1462199.55</v>
      </c>
      <c r="U20" s="7"/>
    </row>
    <row r="21" spans="1:21" ht="15" customHeight="1" x14ac:dyDescent="0.2">
      <c r="A21" s="177" t="s">
        <v>440</v>
      </c>
      <c r="B21" s="161">
        <v>11876.88</v>
      </c>
      <c r="C21" s="87">
        <v>1390974.28</v>
      </c>
      <c r="D21" s="210">
        <v>1534708.62</v>
      </c>
      <c r="F21" s="5" t="s">
        <v>282</v>
      </c>
      <c r="G21" s="87">
        <v>1276949.23</v>
      </c>
      <c r="H21" s="87">
        <v>1390974.28</v>
      </c>
      <c r="I21" s="210">
        <v>1534708.62</v>
      </c>
      <c r="L21" s="177" t="s">
        <v>282</v>
      </c>
      <c r="M21" s="161">
        <v>1512645.12</v>
      </c>
      <c r="N21" s="206" t="s">
        <v>441</v>
      </c>
      <c r="O21" s="207">
        <v>1210249.92</v>
      </c>
      <c r="U21" s="7"/>
    </row>
    <row r="22" spans="1:21" ht="15" customHeight="1" x14ac:dyDescent="0.2">
      <c r="A22" s="177" t="s">
        <v>282</v>
      </c>
      <c r="B22" s="161">
        <v>468139.17</v>
      </c>
      <c r="C22" s="87">
        <v>1210249.92</v>
      </c>
      <c r="D22" s="210">
        <v>1210249.92</v>
      </c>
      <c r="F22" s="5" t="s">
        <v>441</v>
      </c>
      <c r="G22" s="87">
        <v>1210249.92</v>
      </c>
      <c r="H22" s="87">
        <v>1210249.92</v>
      </c>
      <c r="I22" s="210">
        <v>1210249.92</v>
      </c>
      <c r="L22" s="177" t="s">
        <v>283</v>
      </c>
      <c r="M22" s="161">
        <v>607168.85</v>
      </c>
      <c r="N22" s="206" t="s">
        <v>283</v>
      </c>
      <c r="O22" s="207">
        <v>607168.85</v>
      </c>
      <c r="U22" s="7"/>
    </row>
    <row r="23" spans="1:21" ht="15" customHeight="1" x14ac:dyDescent="0.2">
      <c r="A23" s="177" t="s">
        <v>283</v>
      </c>
      <c r="B23" s="161">
        <v>631709.41</v>
      </c>
      <c r="C23" s="87">
        <v>1469722.02</v>
      </c>
      <c r="D23" s="210">
        <v>1463814.67</v>
      </c>
      <c r="F23" s="5" t="s">
        <v>283</v>
      </c>
      <c r="G23" s="87">
        <v>1634627.94</v>
      </c>
      <c r="H23" s="87">
        <v>1469722.02</v>
      </c>
      <c r="I23" s="210">
        <v>1463814.67</v>
      </c>
      <c r="L23" s="177" t="s">
        <v>284</v>
      </c>
      <c r="M23" s="161">
        <v>24750</v>
      </c>
      <c r="N23" s="206" t="s">
        <v>284</v>
      </c>
      <c r="O23" s="207">
        <v>24750</v>
      </c>
      <c r="U23" s="7"/>
    </row>
    <row r="24" spans="1:21" ht="15" customHeight="1" x14ac:dyDescent="0.2">
      <c r="A24" s="177" t="s">
        <v>284</v>
      </c>
      <c r="B24" s="161">
        <v>24750</v>
      </c>
      <c r="C24" s="87">
        <v>25000</v>
      </c>
      <c r="D24" s="210">
        <v>24750</v>
      </c>
      <c r="F24" s="5" t="s">
        <v>284</v>
      </c>
      <c r="G24" s="87">
        <v>25000</v>
      </c>
      <c r="H24" s="87">
        <v>25000</v>
      </c>
      <c r="I24" s="210">
        <v>24750</v>
      </c>
      <c r="L24" s="177" t="s">
        <v>286</v>
      </c>
      <c r="M24" s="161">
        <v>6985067.4299999997</v>
      </c>
      <c r="N24" s="206" t="s">
        <v>286</v>
      </c>
      <c r="O24" s="207">
        <v>6339853.7599999998</v>
      </c>
      <c r="U24" s="7"/>
    </row>
    <row r="25" spans="1:21" ht="15" customHeight="1" x14ac:dyDescent="0.2">
      <c r="A25" s="177" t="s">
        <v>286</v>
      </c>
      <c r="B25" s="161">
        <v>8444557.25</v>
      </c>
      <c r="C25" s="87">
        <v>7673535.1900000004</v>
      </c>
      <c r="D25" s="87">
        <v>7903403.8399999999</v>
      </c>
      <c r="F25" s="5" t="s">
        <v>286</v>
      </c>
      <c r="G25" s="87">
        <v>7475316.7699999996</v>
      </c>
      <c r="H25" s="87">
        <v>7673535.1900000004</v>
      </c>
      <c r="I25" s="87">
        <v>7903403.8399999999</v>
      </c>
      <c r="L25" s="177" t="s">
        <v>229</v>
      </c>
      <c r="M25" s="161"/>
      <c r="N25" s="206" t="s">
        <v>229</v>
      </c>
      <c r="O25" s="207"/>
      <c r="U25" s="7"/>
    </row>
    <row r="26" spans="1:21" ht="15" customHeight="1" x14ac:dyDescent="0.2">
      <c r="A26" s="177" t="s">
        <v>229</v>
      </c>
      <c r="B26" s="161"/>
      <c r="C26" s="5"/>
      <c r="D26" s="5"/>
      <c r="F26" s="5"/>
      <c r="G26" s="5"/>
      <c r="H26" s="5"/>
      <c r="I26" s="5"/>
      <c r="L26" s="177" t="s">
        <v>287</v>
      </c>
      <c r="M26" s="161"/>
      <c r="N26" s="206" t="s">
        <v>287</v>
      </c>
      <c r="O26" s="207"/>
      <c r="U26" s="7"/>
    </row>
    <row r="27" spans="1:21" ht="15" customHeight="1" x14ac:dyDescent="0.2">
      <c r="A27" s="177" t="s">
        <v>287</v>
      </c>
      <c r="B27" s="161"/>
      <c r="C27" s="5"/>
      <c r="D27" s="5"/>
      <c r="F27" s="5" t="s">
        <v>287</v>
      </c>
      <c r="G27" s="5"/>
      <c r="H27" s="5"/>
      <c r="I27" s="5"/>
      <c r="L27" s="177" t="s">
        <v>288</v>
      </c>
      <c r="M27" s="161"/>
      <c r="N27" s="206" t="s">
        <v>288</v>
      </c>
      <c r="O27" s="207"/>
      <c r="U27" s="7"/>
    </row>
    <row r="28" spans="1:21" ht="15" customHeight="1" x14ac:dyDescent="0.2">
      <c r="A28" s="177" t="s">
        <v>288</v>
      </c>
      <c r="B28" s="161"/>
      <c r="C28" s="5"/>
      <c r="D28" s="5"/>
      <c r="F28" s="5" t="s">
        <v>288</v>
      </c>
      <c r="G28" s="5"/>
      <c r="H28" s="5"/>
      <c r="I28" s="5"/>
      <c r="L28" s="177" t="s">
        <v>290</v>
      </c>
      <c r="M28" s="161">
        <v>18300</v>
      </c>
      <c r="N28" s="206" t="s">
        <v>290</v>
      </c>
      <c r="O28" s="207">
        <v>18300</v>
      </c>
      <c r="U28" s="7"/>
    </row>
    <row r="29" spans="1:21" ht="15" customHeight="1" x14ac:dyDescent="0.2">
      <c r="A29" s="177" t="s">
        <v>290</v>
      </c>
      <c r="B29" s="161">
        <v>11300</v>
      </c>
      <c r="C29" s="87">
        <v>8000</v>
      </c>
      <c r="D29" s="210">
        <v>27300</v>
      </c>
      <c r="F29" s="5" t="s">
        <v>290</v>
      </c>
      <c r="G29" s="87">
        <v>27200</v>
      </c>
      <c r="H29" s="87">
        <v>8000</v>
      </c>
      <c r="I29" s="210">
        <v>27300</v>
      </c>
      <c r="L29" s="177" t="s">
        <v>292</v>
      </c>
      <c r="M29" s="161">
        <v>15000</v>
      </c>
      <c r="N29" s="206" t="s">
        <v>442</v>
      </c>
      <c r="O29" s="207">
        <v>15000</v>
      </c>
      <c r="U29" s="7"/>
    </row>
    <row r="30" spans="1:21" ht="15" customHeight="1" x14ac:dyDescent="0.2">
      <c r="A30" s="177" t="s">
        <v>442</v>
      </c>
      <c r="B30" s="161">
        <v>15000</v>
      </c>
      <c r="C30" s="87">
        <v>15000</v>
      </c>
      <c r="D30" s="210">
        <v>15000</v>
      </c>
      <c r="F30" s="5" t="s">
        <v>442</v>
      </c>
      <c r="G30" s="87">
        <v>15000</v>
      </c>
      <c r="H30" s="87">
        <v>15000</v>
      </c>
      <c r="I30" s="210">
        <v>15000</v>
      </c>
      <c r="L30" s="177" t="s">
        <v>293</v>
      </c>
      <c r="M30" s="161"/>
      <c r="N30" s="206" t="s">
        <v>293</v>
      </c>
      <c r="O30" s="207"/>
      <c r="U30" s="7"/>
    </row>
    <row r="31" spans="1:21" ht="15" customHeight="1" x14ac:dyDescent="0.2">
      <c r="A31" s="177" t="s">
        <v>293</v>
      </c>
      <c r="B31" s="161"/>
      <c r="C31" s="5"/>
      <c r="D31" s="5"/>
      <c r="F31" s="5" t="s">
        <v>293</v>
      </c>
      <c r="G31" s="5"/>
      <c r="H31" s="5"/>
      <c r="I31" s="5"/>
      <c r="L31" s="177" t="s">
        <v>296</v>
      </c>
      <c r="M31" s="161">
        <v>60000</v>
      </c>
      <c r="N31" s="206" t="s">
        <v>294</v>
      </c>
      <c r="O31" s="207">
        <v>658535.17000000004</v>
      </c>
      <c r="U31" s="7"/>
    </row>
    <row r="32" spans="1:21" ht="15" customHeight="1" x14ac:dyDescent="0.2">
      <c r="A32" s="177" t="s">
        <v>443</v>
      </c>
      <c r="B32" s="161">
        <v>44998</v>
      </c>
      <c r="C32" s="87">
        <v>0</v>
      </c>
      <c r="D32" s="87">
        <v>0</v>
      </c>
      <c r="F32" s="5" t="s">
        <v>444</v>
      </c>
      <c r="G32" s="87">
        <v>4200</v>
      </c>
      <c r="H32" s="87">
        <v>0</v>
      </c>
      <c r="I32" s="87">
        <v>0</v>
      </c>
      <c r="L32" s="177" t="s">
        <v>297</v>
      </c>
      <c r="M32" s="161">
        <v>18493.150000000001</v>
      </c>
      <c r="N32" s="206" t="s">
        <v>443</v>
      </c>
      <c r="O32" s="207">
        <v>75310</v>
      </c>
      <c r="U32" s="7"/>
    </row>
    <row r="33" spans="1:21" ht="15" customHeight="1" x14ac:dyDescent="0.2">
      <c r="A33" s="177" t="s">
        <v>300</v>
      </c>
      <c r="B33" s="161">
        <v>135000</v>
      </c>
      <c r="C33" s="87">
        <v>658535.17000000004</v>
      </c>
      <c r="D33" s="87">
        <v>658535.17000000004</v>
      </c>
      <c r="F33" s="5" t="s">
        <v>294</v>
      </c>
      <c r="G33" s="87">
        <v>658535.17000000004</v>
      </c>
      <c r="H33" s="87">
        <v>658535.17000000004</v>
      </c>
      <c r="I33" s="87">
        <v>658535.17000000004</v>
      </c>
      <c r="L33" s="177" t="s">
        <v>301</v>
      </c>
      <c r="M33" s="161">
        <v>111793.15</v>
      </c>
      <c r="N33" s="206" t="s">
        <v>300</v>
      </c>
      <c r="O33" s="207">
        <v>135000</v>
      </c>
      <c r="U33" s="7"/>
    </row>
    <row r="34" spans="1:21" ht="15" customHeight="1" x14ac:dyDescent="0.2">
      <c r="A34" s="177" t="s">
        <v>297</v>
      </c>
      <c r="B34" s="161">
        <v>15572.06</v>
      </c>
      <c r="C34" s="87">
        <v>100310</v>
      </c>
      <c r="D34" s="210">
        <v>29998</v>
      </c>
      <c r="F34" s="5" t="s">
        <v>443</v>
      </c>
      <c r="G34" s="87">
        <v>95310</v>
      </c>
      <c r="H34" s="87">
        <v>100310</v>
      </c>
      <c r="I34" s="210">
        <v>29998</v>
      </c>
      <c r="L34" s="177" t="s">
        <v>229</v>
      </c>
      <c r="M34" s="161"/>
      <c r="N34" s="206" t="s">
        <v>297</v>
      </c>
      <c r="O34" s="207">
        <v>18493.150000000001</v>
      </c>
      <c r="U34" s="7"/>
    </row>
    <row r="35" spans="1:21" ht="15" customHeight="1" x14ac:dyDescent="0.2">
      <c r="A35" s="177" t="s">
        <v>301</v>
      </c>
      <c r="B35" s="161">
        <v>221870.06</v>
      </c>
      <c r="C35" s="87">
        <v>135000</v>
      </c>
      <c r="D35" s="210">
        <v>135000</v>
      </c>
      <c r="F35" s="5" t="s">
        <v>300</v>
      </c>
      <c r="G35" s="87">
        <v>135000</v>
      </c>
      <c r="H35" s="87">
        <v>135000</v>
      </c>
      <c r="I35" s="210">
        <v>135000</v>
      </c>
      <c r="L35" s="177" t="s">
        <v>302</v>
      </c>
      <c r="M35" s="161">
        <v>6873274.2800000003</v>
      </c>
      <c r="N35" s="206" t="s">
        <v>301</v>
      </c>
      <c r="O35" s="207">
        <v>920638.32</v>
      </c>
      <c r="U35" s="7"/>
    </row>
    <row r="36" spans="1:21" ht="15" customHeight="1" x14ac:dyDescent="0.2">
      <c r="A36" s="177" t="s">
        <v>229</v>
      </c>
      <c r="B36" s="161"/>
      <c r="C36" s="87">
        <v>2940.64</v>
      </c>
      <c r="D36" s="210">
        <v>10710.96</v>
      </c>
      <c r="F36" s="5" t="s">
        <v>297</v>
      </c>
      <c r="G36" s="87">
        <v>8821.92</v>
      </c>
      <c r="H36" s="87">
        <v>2940.64</v>
      </c>
      <c r="I36" s="210">
        <v>10710.96</v>
      </c>
      <c r="L36" s="177" t="s">
        <v>229</v>
      </c>
      <c r="M36" s="161"/>
      <c r="N36" s="206" t="s">
        <v>229</v>
      </c>
      <c r="O36" s="207"/>
      <c r="U36" s="7"/>
    </row>
    <row r="37" spans="1:21" ht="15" customHeight="1" x14ac:dyDescent="0.2">
      <c r="A37" s="177" t="s">
        <v>302</v>
      </c>
      <c r="B37" s="161">
        <v>8222687.1900000004</v>
      </c>
      <c r="C37" s="87">
        <v>919785.81</v>
      </c>
      <c r="D37" s="87">
        <v>876544.13</v>
      </c>
      <c r="F37" s="5" t="s">
        <v>301</v>
      </c>
      <c r="G37" s="87">
        <v>944067.09</v>
      </c>
      <c r="H37" s="87">
        <v>919785.81</v>
      </c>
      <c r="I37" s="87">
        <v>876544.13</v>
      </c>
      <c r="L37" s="177" t="s">
        <v>303</v>
      </c>
      <c r="M37" s="161"/>
      <c r="N37" s="206" t="s">
        <v>302</v>
      </c>
      <c r="O37" s="207">
        <v>5419215.4400000004</v>
      </c>
      <c r="U37" s="7"/>
    </row>
    <row r="38" spans="1:21" ht="15" customHeight="1" x14ac:dyDescent="0.2">
      <c r="A38" s="177" t="s">
        <v>229</v>
      </c>
      <c r="B38" s="161"/>
      <c r="C38" s="5"/>
      <c r="D38" s="5"/>
      <c r="F38" s="5"/>
      <c r="G38" s="5"/>
      <c r="H38" s="5"/>
      <c r="I38" s="5"/>
      <c r="L38" s="177" t="s">
        <v>304</v>
      </c>
      <c r="M38" s="161">
        <v>1000040</v>
      </c>
      <c r="N38" s="206" t="s">
        <v>229</v>
      </c>
      <c r="O38" s="207"/>
      <c r="U38" s="7"/>
    </row>
    <row r="39" spans="1:21" ht="15" customHeight="1" x14ac:dyDescent="0.2">
      <c r="A39" s="177" t="s">
        <v>303</v>
      </c>
      <c r="B39" s="161"/>
      <c r="C39" s="87">
        <v>6753749.3799999999</v>
      </c>
      <c r="D39" s="87">
        <v>7026859.71</v>
      </c>
      <c r="F39" s="5" t="s">
        <v>302</v>
      </c>
      <c r="G39" s="87">
        <v>6531249.6799999997</v>
      </c>
      <c r="H39" s="87">
        <v>6753749.3799999999</v>
      </c>
      <c r="I39" s="87">
        <v>7026859.71</v>
      </c>
      <c r="L39" s="177" t="s">
        <v>148</v>
      </c>
      <c r="M39" s="161">
        <v>3121999.44</v>
      </c>
      <c r="N39" s="206" t="s">
        <v>303</v>
      </c>
      <c r="O39" s="207"/>
      <c r="U39" s="7"/>
    </row>
    <row r="40" spans="1:21" ht="15" customHeight="1" x14ac:dyDescent="0.2">
      <c r="A40" s="177" t="s">
        <v>304</v>
      </c>
      <c r="B40" s="161">
        <v>2500120</v>
      </c>
      <c r="C40" s="5"/>
      <c r="D40" s="5"/>
      <c r="F40" s="5"/>
      <c r="G40" s="5"/>
      <c r="H40" s="5"/>
      <c r="I40" s="5"/>
      <c r="L40" s="177" t="s">
        <v>305</v>
      </c>
      <c r="M40" s="161">
        <v>2751234.84</v>
      </c>
      <c r="N40" s="206" t="s">
        <v>304</v>
      </c>
      <c r="O40" s="207">
        <v>1000040</v>
      </c>
      <c r="U40" s="7"/>
    </row>
    <row r="41" spans="1:21" ht="15" customHeight="1" x14ac:dyDescent="0.2">
      <c r="A41" s="177" t="s">
        <v>148</v>
      </c>
      <c r="B41" s="161">
        <v>2919095.44</v>
      </c>
      <c r="C41" s="5"/>
      <c r="D41" s="5"/>
      <c r="F41" s="5" t="s">
        <v>303</v>
      </c>
      <c r="G41" s="5"/>
      <c r="H41" s="5"/>
      <c r="I41" s="5"/>
      <c r="L41" s="177" t="s">
        <v>306</v>
      </c>
      <c r="M41" s="161">
        <v>6873274.2800000003</v>
      </c>
      <c r="N41" s="206" t="s">
        <v>148</v>
      </c>
      <c r="O41" s="207">
        <v>3121999.44</v>
      </c>
      <c r="U41" s="7"/>
    </row>
    <row r="42" spans="1:21" ht="15" customHeight="1" thickBot="1" x14ac:dyDescent="0.25">
      <c r="A42" s="177" t="s">
        <v>305</v>
      </c>
      <c r="B42" s="161">
        <v>2803471.75</v>
      </c>
      <c r="C42" s="87">
        <v>1000040</v>
      </c>
      <c r="D42" s="87">
        <v>1000040</v>
      </c>
      <c r="F42" s="5" t="s">
        <v>304</v>
      </c>
      <c r="G42" s="87">
        <v>1000040</v>
      </c>
      <c r="H42" s="87">
        <v>1000040</v>
      </c>
      <c r="I42" s="87">
        <v>1000040</v>
      </c>
      <c r="L42" s="170"/>
      <c r="M42" s="169"/>
      <c r="N42" s="206" t="s">
        <v>305</v>
      </c>
      <c r="O42" s="207">
        <v>1297176</v>
      </c>
      <c r="U42" s="7"/>
    </row>
    <row r="43" spans="1:21" ht="15" customHeight="1" thickTop="1" x14ac:dyDescent="0.2">
      <c r="A43" s="177" t="s">
        <v>306</v>
      </c>
      <c r="B43" s="161">
        <v>8222687.1900000004</v>
      </c>
      <c r="C43" s="87">
        <v>4419175.4400000004</v>
      </c>
      <c r="D43" s="87">
        <v>4419175.4400000004</v>
      </c>
      <c r="F43" s="5" t="s">
        <v>148</v>
      </c>
      <c r="G43" s="87">
        <v>4419175.4400000004</v>
      </c>
      <c r="H43" s="87">
        <v>4419175.4400000004</v>
      </c>
      <c r="I43" s="87">
        <v>4419175.4400000004</v>
      </c>
      <c r="L43" s="156"/>
      <c r="M43" s="167"/>
      <c r="N43" s="206" t="s">
        <v>306</v>
      </c>
      <c r="O43" s="207">
        <v>5419215.4400000004</v>
      </c>
      <c r="U43" s="7"/>
    </row>
    <row r="44" spans="1:21" ht="15" customHeight="1" thickBot="1" x14ac:dyDescent="0.25">
      <c r="A44" s="90"/>
      <c r="B44" s="211"/>
      <c r="C44" s="87">
        <v>1334533.94</v>
      </c>
      <c r="D44" s="87">
        <v>1607644.27</v>
      </c>
      <c r="F44" s="5" t="s">
        <v>305</v>
      </c>
      <c r="G44" s="87">
        <v>1112034.24</v>
      </c>
      <c r="H44" s="87">
        <v>1334533.94</v>
      </c>
      <c r="I44" s="87">
        <v>1607644.27</v>
      </c>
      <c r="L44" s="156"/>
      <c r="M44" s="167"/>
      <c r="N44" s="208"/>
      <c r="O44" s="209"/>
      <c r="U44" s="7"/>
    </row>
    <row r="45" spans="1:21" x14ac:dyDescent="0.2">
      <c r="A45" s="5"/>
      <c r="B45" s="87"/>
      <c r="C45" s="87">
        <v>6753749.3799999999</v>
      </c>
      <c r="D45" s="87">
        <v>7026859.71</v>
      </c>
      <c r="F45" s="5" t="s">
        <v>306</v>
      </c>
      <c r="G45" s="87">
        <v>6531249.6799999997</v>
      </c>
      <c r="H45" s="87">
        <v>6753749.3799999999</v>
      </c>
      <c r="I45" s="87">
        <v>7026859.71</v>
      </c>
      <c r="L45" s="103"/>
      <c r="M45" s="143"/>
      <c r="N45" s="143"/>
      <c r="O45" s="103"/>
      <c r="Q45" s="156"/>
      <c r="R45" s="167"/>
      <c r="S45" s="167"/>
      <c r="T45" s="167"/>
      <c r="U45" s="7"/>
    </row>
    <row r="46" spans="1:21" x14ac:dyDescent="0.2">
      <c r="A46" s="14"/>
      <c r="B46" s="47"/>
      <c r="C46" s="47"/>
      <c r="D46" s="14"/>
      <c r="F46" s="14"/>
      <c r="G46" s="47"/>
      <c r="H46" s="47"/>
      <c r="I46" s="14"/>
      <c r="L46" s="103"/>
      <c r="M46" s="143"/>
      <c r="N46" s="143"/>
      <c r="O46" s="103"/>
      <c r="Q46" s="103"/>
      <c r="R46" s="143"/>
      <c r="S46" s="143"/>
      <c r="T46" s="103"/>
      <c r="U46" s="7"/>
    </row>
    <row r="47" spans="1:21" x14ac:dyDescent="0.2">
      <c r="L47" s="7"/>
      <c r="M47" s="7"/>
      <c r="N47" s="7"/>
      <c r="O47" s="7"/>
      <c r="Q47" s="103"/>
      <c r="R47" s="143"/>
      <c r="S47" s="143"/>
      <c r="T47" s="103"/>
      <c r="U47" s="7"/>
    </row>
  </sheetData>
  <mergeCells count="2">
    <mergeCell ref="A1:D1"/>
    <mergeCell ref="F1:I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31"/>
  <sheetViews>
    <sheetView zoomScale="92" zoomScaleNormal="92" workbookViewId="0">
      <selection activeCell="C11" sqref="C11"/>
    </sheetView>
  </sheetViews>
  <sheetFormatPr defaultRowHeight="12.75" x14ac:dyDescent="0.2"/>
  <cols>
    <col min="1" max="1" width="28" customWidth="1"/>
    <col min="2" max="3" width="14.42578125" style="162" customWidth="1"/>
    <col min="4" max="4" width="12.85546875" style="162" customWidth="1"/>
    <col min="5" max="5" width="14" style="162" customWidth="1"/>
    <col min="6" max="6" width="14.7109375" style="162" customWidth="1"/>
    <col min="7" max="7" width="13.7109375" customWidth="1"/>
    <col min="8" max="8" width="14.5703125" customWidth="1"/>
    <col min="9" max="9" width="15.28515625" customWidth="1"/>
  </cols>
  <sheetData>
    <row r="1" spans="1:10" s="192" customFormat="1" ht="15.75" x14ac:dyDescent="0.25">
      <c r="A1" s="191"/>
      <c r="B1" s="574">
        <v>1</v>
      </c>
      <c r="C1" s="575"/>
      <c r="D1" s="574">
        <v>2</v>
      </c>
      <c r="E1" s="575"/>
      <c r="F1" s="574">
        <v>3</v>
      </c>
      <c r="G1" s="575"/>
      <c r="H1" s="576">
        <v>4</v>
      </c>
      <c r="I1" s="577"/>
    </row>
    <row r="2" spans="1:10" x14ac:dyDescent="0.2">
      <c r="A2" s="185"/>
      <c r="B2" s="187" t="s">
        <v>314</v>
      </c>
      <c r="C2" s="188" t="s">
        <v>315</v>
      </c>
      <c r="D2" s="187" t="s">
        <v>314</v>
      </c>
      <c r="E2" s="188" t="s">
        <v>315</v>
      </c>
      <c r="F2" s="187" t="s">
        <v>314</v>
      </c>
      <c r="G2" s="182" t="s">
        <v>315</v>
      </c>
      <c r="H2" s="181" t="s">
        <v>314</v>
      </c>
      <c r="I2" s="182" t="s">
        <v>315</v>
      </c>
    </row>
    <row r="3" spans="1:10" x14ac:dyDescent="0.2">
      <c r="A3" s="185" t="s">
        <v>308</v>
      </c>
      <c r="B3" s="131"/>
      <c r="C3" s="124"/>
      <c r="D3" s="230">
        <f>Sheet4!J3</f>
        <v>3927.5299999999997</v>
      </c>
      <c r="E3" s="231">
        <f>Sheet4!K3</f>
        <v>515.04999999999995</v>
      </c>
      <c r="F3" s="131"/>
      <c r="G3" s="124"/>
      <c r="H3" s="232">
        <f>Sheet4!N3</f>
        <v>148882.37</v>
      </c>
      <c r="I3" s="231">
        <f>Sheet4!O3</f>
        <v>13865.71</v>
      </c>
    </row>
    <row r="4" spans="1:10" x14ac:dyDescent="0.2">
      <c r="A4" s="185" t="s">
        <v>319</v>
      </c>
      <c r="B4" s="187"/>
      <c r="C4" s="188"/>
      <c r="D4" s="187"/>
      <c r="E4" s="188"/>
      <c r="F4" s="187"/>
      <c r="G4" s="182"/>
      <c r="H4" s="181">
        <f>Sheet4!N5</f>
        <v>1005089.79</v>
      </c>
      <c r="I4" s="182">
        <f>Sheet4!O5</f>
        <v>95990.56</v>
      </c>
    </row>
    <row r="5" spans="1:10" x14ac:dyDescent="0.2">
      <c r="A5" s="185" t="s">
        <v>320</v>
      </c>
      <c r="B5" s="187"/>
      <c r="C5" s="188"/>
      <c r="D5" s="187">
        <f>Sheet4!J6</f>
        <v>10866.039999999999</v>
      </c>
      <c r="E5" s="188">
        <f>Sheet4!K6</f>
        <v>1403.25</v>
      </c>
      <c r="F5" s="187">
        <f>Sheet4!L6</f>
        <v>9396.26</v>
      </c>
      <c r="G5" s="182">
        <f>Sheet4!M6</f>
        <v>1011.99</v>
      </c>
      <c r="H5" s="181">
        <f>Sheet4!N6</f>
        <v>321979.06</v>
      </c>
      <c r="I5" s="182">
        <f>Sheet4!O6</f>
        <v>36128.630000000005</v>
      </c>
    </row>
    <row r="6" spans="1:10" x14ac:dyDescent="0.2">
      <c r="A6" s="185" t="s">
        <v>400</v>
      </c>
      <c r="B6" s="187"/>
      <c r="C6" s="188"/>
      <c r="D6" s="187"/>
      <c r="E6" s="188"/>
      <c r="F6" s="187"/>
      <c r="G6" s="182"/>
      <c r="H6" s="181">
        <f>Sheet4!N8</f>
        <v>77138.149999999994</v>
      </c>
      <c r="I6" s="182">
        <f>Sheet4!O8</f>
        <v>13361.77</v>
      </c>
    </row>
    <row r="7" spans="1:10" x14ac:dyDescent="0.2">
      <c r="A7" s="185" t="s">
        <v>322</v>
      </c>
      <c r="B7" s="187">
        <f>Sheet4!H7</f>
        <v>1526600.0399999998</v>
      </c>
      <c r="C7" s="188">
        <f>Sheet4!I7</f>
        <v>222061.97</v>
      </c>
      <c r="D7" s="187"/>
      <c r="E7" s="188"/>
      <c r="F7" s="187">
        <f>Sheet4!L7</f>
        <v>681948.59</v>
      </c>
      <c r="G7" s="182">
        <f>Sheet4!M7</f>
        <v>68125.95</v>
      </c>
      <c r="H7" s="181">
        <f>Sheet4!N7</f>
        <v>1772156.9000000006</v>
      </c>
      <c r="I7" s="182">
        <f>Sheet4!O7</f>
        <v>267395.82999999996</v>
      </c>
    </row>
    <row r="8" spans="1:10" x14ac:dyDescent="0.2">
      <c r="A8" s="185" t="s">
        <v>326</v>
      </c>
      <c r="B8" s="187"/>
      <c r="C8" s="188"/>
      <c r="D8" s="187"/>
      <c r="E8" s="188"/>
      <c r="F8" s="187">
        <f>Sheet4!L9</f>
        <v>376061.08999999997</v>
      </c>
      <c r="G8" s="182">
        <f>Sheet4!M9</f>
        <v>36073.699999999997</v>
      </c>
      <c r="H8" s="181">
        <f>Sheet4!N9</f>
        <v>14283.54</v>
      </c>
      <c r="I8" s="182">
        <f>Sheet4!O9</f>
        <v>1219.02</v>
      </c>
    </row>
    <row r="9" spans="1:10" x14ac:dyDescent="0.2">
      <c r="A9" s="185" t="s">
        <v>327</v>
      </c>
      <c r="B9" s="187"/>
      <c r="C9" s="188"/>
      <c r="D9" s="187"/>
      <c r="E9" s="188"/>
      <c r="F9" s="187">
        <f>Sheet4!L10</f>
        <v>119845.47</v>
      </c>
      <c r="G9" s="182">
        <f>Sheet4!M10</f>
        <v>12116.49</v>
      </c>
      <c r="H9" s="181"/>
      <c r="I9" s="182"/>
    </row>
    <row r="10" spans="1:10" x14ac:dyDescent="0.2">
      <c r="A10" s="185" t="s">
        <v>328</v>
      </c>
      <c r="B10" s="187">
        <f>Sheet4!H11</f>
        <v>67242.25</v>
      </c>
      <c r="C10" s="188">
        <f>Sheet4!I11</f>
        <v>8450.32</v>
      </c>
      <c r="D10" s="187"/>
      <c r="E10" s="188"/>
      <c r="F10" s="187">
        <f>Sheet4!L11</f>
        <v>327738.42</v>
      </c>
      <c r="G10" s="182">
        <f>Sheet4!M11</f>
        <v>32837.82</v>
      </c>
      <c r="H10" s="181">
        <f>Sheet4!N11</f>
        <v>243655.25</v>
      </c>
      <c r="I10" s="182">
        <f>Sheet4!O11</f>
        <v>29626.25</v>
      </c>
    </row>
    <row r="11" spans="1:10" x14ac:dyDescent="0.2">
      <c r="A11" s="185"/>
      <c r="B11" s="187">
        <f>SUM(B3:B10)</f>
        <v>1593842.2899999998</v>
      </c>
      <c r="C11" s="188">
        <f>SUM(C3:C10)</f>
        <v>230512.29</v>
      </c>
      <c r="D11" s="187">
        <f>SUM(D3:D10)</f>
        <v>14793.57</v>
      </c>
      <c r="E11" s="188">
        <f>SUM(E3:E10)</f>
        <v>1918.3</v>
      </c>
      <c r="F11" s="187">
        <f>SUM(F4:F10)</f>
        <v>1514989.8299999998</v>
      </c>
      <c r="G11" s="182">
        <f>SUM(G4:G10)</f>
        <v>150165.95000000001</v>
      </c>
      <c r="H11" s="181">
        <f>SUM(H3:H10)</f>
        <v>3583185.0600000005</v>
      </c>
      <c r="I11" s="182">
        <f>SUM(I3:I10)</f>
        <v>457587.76999999996</v>
      </c>
      <c r="J11" s="193"/>
    </row>
    <row r="12" spans="1:10" ht="13.5" thickBot="1" x14ac:dyDescent="0.25">
      <c r="A12" s="186"/>
      <c r="B12" s="189"/>
      <c r="C12" s="190"/>
      <c r="D12" s="189"/>
      <c r="E12" s="190"/>
      <c r="F12" s="189"/>
      <c r="G12" s="184"/>
      <c r="H12" s="183"/>
      <c r="I12" s="184"/>
    </row>
    <row r="13" spans="1:10" x14ac:dyDescent="0.2">
      <c r="A13" s="128"/>
      <c r="B13" s="178"/>
      <c r="C13" s="178"/>
      <c r="D13" s="180"/>
      <c r="E13" s="180"/>
      <c r="F13" s="180"/>
    </row>
    <row r="14" spans="1:10" x14ac:dyDescent="0.2">
      <c r="A14" s="128"/>
      <c r="B14" s="178"/>
      <c r="C14" s="178"/>
      <c r="D14" s="180"/>
      <c r="E14" s="180"/>
      <c r="F14" s="180"/>
    </row>
    <row r="15" spans="1:10" x14ac:dyDescent="0.2">
      <c r="A15" s="128"/>
      <c r="B15" s="179"/>
      <c r="C15" s="179"/>
      <c r="D15" s="180"/>
      <c r="E15" s="180"/>
      <c r="F15" s="180"/>
      <c r="G15" s="6"/>
      <c r="H15" s="6"/>
      <c r="I15" s="6"/>
    </row>
    <row r="16" spans="1:10" x14ac:dyDescent="0.2">
      <c r="A16" s="95"/>
      <c r="B16" s="578"/>
      <c r="C16" s="578"/>
      <c r="D16" s="578"/>
      <c r="E16" s="578"/>
      <c r="F16" s="579"/>
      <c r="G16" s="579"/>
      <c r="H16" s="579"/>
      <c r="I16" s="579"/>
    </row>
    <row r="17" spans="1:9" x14ac:dyDescent="0.2">
      <c r="A17" s="95"/>
      <c r="B17" s="228"/>
      <c r="C17" s="228"/>
      <c r="D17" s="228"/>
      <c r="E17" s="228"/>
      <c r="F17" s="228"/>
      <c r="G17" s="228"/>
      <c r="H17" s="228"/>
      <c r="I17" s="228"/>
    </row>
    <row r="18" spans="1:9" x14ac:dyDescent="0.2">
      <c r="A18" s="96"/>
      <c r="B18" s="115"/>
      <c r="C18" s="115"/>
      <c r="D18" s="115"/>
      <c r="E18" s="158"/>
      <c r="F18" s="115"/>
      <c r="G18" s="115"/>
      <c r="H18" s="115"/>
      <c r="I18" s="158"/>
    </row>
    <row r="19" spans="1:9" x14ac:dyDescent="0.2">
      <c r="A19" s="96"/>
      <c r="B19" s="115"/>
      <c r="C19" s="115"/>
      <c r="D19" s="115"/>
      <c r="E19" s="115"/>
      <c r="F19" s="115"/>
      <c r="G19" s="115"/>
      <c r="H19" s="115"/>
      <c r="I19" s="158"/>
    </row>
    <row r="20" spans="1:9" x14ac:dyDescent="0.2">
      <c r="A20" s="96"/>
      <c r="B20" s="115"/>
      <c r="C20" s="115"/>
      <c r="D20" s="115"/>
      <c r="E20" s="229"/>
      <c r="F20" s="115"/>
      <c r="G20" s="158"/>
      <c r="H20" s="115"/>
      <c r="I20" s="158"/>
    </row>
    <row r="21" spans="1:9" x14ac:dyDescent="0.2">
      <c r="A21" s="96"/>
      <c r="B21" s="115"/>
      <c r="C21" s="229"/>
      <c r="D21" s="115"/>
      <c r="E21" s="115"/>
      <c r="F21" s="115"/>
      <c r="G21" s="158"/>
      <c r="H21" s="115"/>
      <c r="I21" s="158"/>
    </row>
    <row r="22" spans="1:9" x14ac:dyDescent="0.2">
      <c r="A22" s="96"/>
      <c r="B22" s="115"/>
      <c r="C22" s="115"/>
      <c r="D22" s="115"/>
      <c r="E22" s="115"/>
      <c r="F22" s="115"/>
      <c r="G22" s="115"/>
      <c r="H22" s="115"/>
      <c r="I22" s="158"/>
    </row>
    <row r="23" spans="1:9" x14ac:dyDescent="0.2">
      <c r="A23" s="96"/>
      <c r="B23" s="115"/>
      <c r="C23" s="115"/>
      <c r="D23" s="115"/>
      <c r="E23" s="115"/>
      <c r="F23" s="115"/>
      <c r="G23" s="158"/>
      <c r="H23" s="115"/>
      <c r="I23" s="158"/>
    </row>
    <row r="24" spans="1:9" x14ac:dyDescent="0.2">
      <c r="A24" s="96"/>
      <c r="B24" s="115"/>
      <c r="C24" s="115"/>
      <c r="D24" s="115"/>
      <c r="E24" s="115"/>
      <c r="F24" s="115"/>
      <c r="G24" s="158"/>
      <c r="H24" s="115"/>
      <c r="I24" s="115"/>
    </row>
    <row r="25" spans="1:9" x14ac:dyDescent="0.2">
      <c r="A25" s="96"/>
      <c r="B25" s="115"/>
      <c r="C25" s="229"/>
      <c r="D25" s="115"/>
      <c r="E25" s="115"/>
      <c r="F25" s="115"/>
      <c r="G25" s="158"/>
      <c r="H25" s="115"/>
      <c r="I25" s="158"/>
    </row>
    <row r="26" spans="1:9" x14ac:dyDescent="0.2">
      <c r="A26" s="95"/>
      <c r="B26" s="115"/>
      <c r="C26" s="115"/>
      <c r="D26" s="115"/>
      <c r="E26" s="158"/>
      <c r="F26" s="115"/>
      <c r="G26" s="451"/>
      <c r="H26" s="115"/>
      <c r="I26" s="158"/>
    </row>
    <row r="27" spans="1:9" x14ac:dyDescent="0.2">
      <c r="A27" s="95"/>
      <c r="B27" s="115"/>
      <c r="C27" s="115"/>
      <c r="D27" s="115"/>
      <c r="E27" s="115"/>
      <c r="F27" s="115"/>
      <c r="G27" s="115"/>
      <c r="H27" s="115"/>
      <c r="I27" s="115"/>
    </row>
    <row r="28" spans="1:9" x14ac:dyDescent="0.2">
      <c r="A28" s="95"/>
      <c r="B28" s="180"/>
      <c r="C28" s="180"/>
      <c r="D28" s="180"/>
      <c r="E28" s="180"/>
      <c r="F28" s="180"/>
      <c r="G28" s="7"/>
      <c r="H28" s="7"/>
      <c r="I28" s="7"/>
    </row>
    <row r="29" spans="1:9" x14ac:dyDescent="0.2">
      <c r="B29" s="11"/>
      <c r="C29" s="11"/>
      <c r="D29" s="11"/>
      <c r="E29" s="11"/>
      <c r="F29" s="11"/>
      <c r="G29" s="6"/>
      <c r="H29" s="6"/>
      <c r="I29" s="6"/>
    </row>
    <row r="30" spans="1:9" x14ac:dyDescent="0.2">
      <c r="B30" s="11"/>
      <c r="C30" s="11"/>
      <c r="D30" s="11"/>
      <c r="E30" s="11"/>
      <c r="F30" s="11"/>
      <c r="G30" s="6"/>
      <c r="H30" s="6"/>
      <c r="I30" s="6"/>
    </row>
    <row r="31" spans="1:9" x14ac:dyDescent="0.2">
      <c r="B31" s="11"/>
      <c r="C31" s="11"/>
      <c r="D31" s="11"/>
      <c r="E31" s="11"/>
      <c r="F31" s="11"/>
      <c r="G31" s="6"/>
      <c r="H31" s="6"/>
      <c r="I31" s="6"/>
    </row>
  </sheetData>
  <mergeCells count="8">
    <mergeCell ref="B1:C1"/>
    <mergeCell ref="D1:E1"/>
    <mergeCell ref="F1:G1"/>
    <mergeCell ref="H1:I1"/>
    <mergeCell ref="B16:C16"/>
    <mergeCell ref="D16:E16"/>
    <mergeCell ref="F16:G16"/>
    <mergeCell ref="H16:I1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3:C7"/>
  <sheetViews>
    <sheetView workbookViewId="0">
      <selection activeCell="F8" sqref="F8"/>
    </sheetView>
  </sheetViews>
  <sheetFormatPr defaultRowHeight="12.75" x14ac:dyDescent="0.2"/>
  <cols>
    <col min="3" max="3" width="15.5703125" customWidth="1"/>
    <col min="4" max="4" width="18" customWidth="1"/>
  </cols>
  <sheetData>
    <row r="3" spans="2:3" x14ac:dyDescent="0.2">
      <c r="C3" t="s">
        <v>445</v>
      </c>
    </row>
    <row r="4" spans="2:3" x14ac:dyDescent="0.2">
      <c r="B4">
        <v>1</v>
      </c>
      <c r="C4">
        <v>1036080</v>
      </c>
    </row>
    <row r="5" spans="2:3" x14ac:dyDescent="0.2">
      <c r="B5">
        <v>2</v>
      </c>
      <c r="C5">
        <v>663524</v>
      </c>
    </row>
    <row r="6" spans="2:3" x14ac:dyDescent="0.2">
      <c r="B6">
        <v>3</v>
      </c>
    </row>
    <row r="7" spans="2:3" x14ac:dyDescent="0.2">
      <c r="C7" s="5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59999389629810485"/>
  </sheetPr>
  <dimension ref="A1:I18"/>
  <sheetViews>
    <sheetView zoomScaleNormal="100" workbookViewId="0">
      <selection activeCell="B21" sqref="B21"/>
    </sheetView>
  </sheetViews>
  <sheetFormatPr defaultRowHeight="15" x14ac:dyDescent="0.25"/>
  <cols>
    <col min="1" max="1" width="6.85546875" style="324" customWidth="1"/>
    <col min="2" max="2" width="89.42578125" style="324" customWidth="1"/>
    <col min="3" max="3" width="13.7109375" style="324" customWidth="1"/>
    <col min="4" max="16384" width="9.140625" style="324"/>
  </cols>
  <sheetData>
    <row r="1" spans="1:9" x14ac:dyDescent="0.25">
      <c r="A1" s="336"/>
      <c r="B1" s="336"/>
      <c r="C1" s="336"/>
      <c r="D1" s="336"/>
      <c r="E1" s="336"/>
      <c r="F1" s="336"/>
      <c r="G1" s="336"/>
      <c r="H1" s="336"/>
      <c r="I1" s="336"/>
    </row>
    <row r="2" spans="1:9" x14ac:dyDescent="0.25">
      <c r="B2" s="390" t="s">
        <v>29</v>
      </c>
    </row>
    <row r="3" spans="1:9" x14ac:dyDescent="0.25">
      <c r="B3" s="325"/>
    </row>
    <row r="4" spans="1:9" x14ac:dyDescent="0.25">
      <c r="B4" s="330" t="s">
        <v>30</v>
      </c>
      <c r="D4" s="326"/>
    </row>
    <row r="5" spans="1:9" x14ac:dyDescent="0.25">
      <c r="B5" s="331" t="s">
        <v>31</v>
      </c>
      <c r="C5" s="326"/>
    </row>
    <row r="6" spans="1:9" x14ac:dyDescent="0.25">
      <c r="B6" s="325"/>
    </row>
    <row r="7" spans="1:9" ht="51.75" x14ac:dyDescent="0.25">
      <c r="B7" s="325" t="s">
        <v>452</v>
      </c>
    </row>
    <row r="8" spans="1:9" x14ac:dyDescent="0.25">
      <c r="B8" s="325"/>
    </row>
    <row r="9" spans="1:9" x14ac:dyDescent="0.25">
      <c r="A9" s="329"/>
      <c r="B9" s="332" t="s">
        <v>32</v>
      </c>
    </row>
    <row r="10" spans="1:9" x14ac:dyDescent="0.25">
      <c r="A10" s="329"/>
      <c r="B10" s="332" t="s">
        <v>33</v>
      </c>
    </row>
    <row r="11" spans="1:9" x14ac:dyDescent="0.25">
      <c r="A11" s="329"/>
      <c r="B11" s="332" t="s">
        <v>34</v>
      </c>
    </row>
    <row r="12" spans="1:9" x14ac:dyDescent="0.25">
      <c r="A12" s="329"/>
      <c r="B12" s="332" t="s">
        <v>35</v>
      </c>
    </row>
    <row r="13" spans="1:9" x14ac:dyDescent="0.25">
      <c r="B13" s="329" t="s">
        <v>453</v>
      </c>
    </row>
    <row r="15" spans="1:9" ht="26.25" x14ac:dyDescent="0.25">
      <c r="B15" s="434" t="s">
        <v>36</v>
      </c>
      <c r="C15" s="435"/>
    </row>
    <row r="16" spans="1:9" ht="13.5" customHeight="1" x14ac:dyDescent="0.25">
      <c r="B16" s="325" t="s">
        <v>37</v>
      </c>
      <c r="C16" s="328"/>
    </row>
    <row r="17" spans="2:3" ht="15" customHeight="1" x14ac:dyDescent="0.25">
      <c r="B17" s="325" t="s">
        <v>38</v>
      </c>
      <c r="C17" s="327"/>
    </row>
    <row r="18" spans="2:3" ht="14.25" customHeight="1" x14ac:dyDescent="0.25">
      <c r="B18" s="325" t="s">
        <v>38</v>
      </c>
    </row>
  </sheetData>
  <pageMargins left="0.7" right="0.7" top="0.75" bottom="0.75" header="0.3" footer="0.3"/>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5050"/>
  </sheetPr>
  <dimension ref="B1:L32"/>
  <sheetViews>
    <sheetView topLeftCell="A10" zoomScaleNormal="100" workbookViewId="0">
      <selection activeCell="C39" sqref="C39"/>
    </sheetView>
  </sheetViews>
  <sheetFormatPr defaultRowHeight="12.75" x14ac:dyDescent="0.2"/>
  <cols>
    <col min="1" max="1" width="5.85546875" style="333" customWidth="1"/>
    <col min="2" max="2" width="4.42578125" style="333" customWidth="1"/>
    <col min="3" max="3" width="105.28515625" style="333" customWidth="1"/>
    <col min="4" max="10" width="9.140625" style="333"/>
    <col min="11" max="11" width="24" style="333" customWidth="1"/>
    <col min="12" max="12" width="4" style="333" customWidth="1"/>
    <col min="13" max="16384" width="9.140625" style="333"/>
  </cols>
  <sheetData>
    <row r="1" spans="2:12" ht="14.25" x14ac:dyDescent="0.2">
      <c r="E1" s="334"/>
      <c r="G1" s="353"/>
      <c r="H1" s="334"/>
      <c r="I1" s="334"/>
    </row>
    <row r="2" spans="2:12" ht="14.25" x14ac:dyDescent="0.2">
      <c r="B2" s="391" t="s">
        <v>39</v>
      </c>
      <c r="C2" s="255"/>
      <c r="D2" s="255"/>
    </row>
    <row r="4" spans="2:12" x14ac:dyDescent="0.2">
      <c r="B4" s="333" t="s">
        <v>39</v>
      </c>
    </row>
    <row r="5" spans="2:12" x14ac:dyDescent="0.2">
      <c r="B5" s="333" t="s">
        <v>40</v>
      </c>
    </row>
    <row r="6" spans="2:12" x14ac:dyDescent="0.2">
      <c r="B6" s="333" t="s">
        <v>41</v>
      </c>
    </row>
    <row r="7" spans="2:12" x14ac:dyDescent="0.2">
      <c r="B7" s="333" t="s">
        <v>42</v>
      </c>
    </row>
    <row r="8" spans="2:12" x14ac:dyDescent="0.2">
      <c r="B8" s="333" t="s">
        <v>43</v>
      </c>
    </row>
    <row r="9" spans="2:12" x14ac:dyDescent="0.2">
      <c r="B9" s="333" t="s">
        <v>44</v>
      </c>
    </row>
    <row r="11" spans="2:12" x14ac:dyDescent="0.2">
      <c r="B11" s="377" t="s">
        <v>45</v>
      </c>
      <c r="C11" s="376"/>
    </row>
    <row r="13" spans="2:12" ht="37.5" customHeight="1" x14ac:dyDescent="0.2">
      <c r="B13" s="481" t="s">
        <v>46</v>
      </c>
      <c r="C13" s="481"/>
      <c r="D13" s="355"/>
      <c r="E13" s="355"/>
      <c r="F13" s="355"/>
      <c r="G13" s="355"/>
      <c r="H13" s="355"/>
      <c r="I13" s="355"/>
      <c r="J13" s="355"/>
      <c r="K13" s="355"/>
    </row>
    <row r="14" spans="2:12" x14ac:dyDescent="0.2">
      <c r="B14" s="233"/>
    </row>
    <row r="15" spans="2:12" ht="35.25" customHeight="1" x14ac:dyDescent="0.2">
      <c r="B15" s="335" t="s">
        <v>47</v>
      </c>
      <c r="C15" s="366" t="s">
        <v>477</v>
      </c>
      <c r="D15" s="351"/>
      <c r="E15" s="351"/>
      <c r="F15" s="351"/>
      <c r="G15" s="351"/>
      <c r="H15" s="351"/>
      <c r="I15" s="351"/>
      <c r="J15" s="351"/>
      <c r="K15" s="351"/>
      <c r="L15" s="351"/>
    </row>
    <row r="16" spans="2:12" x14ac:dyDescent="0.2">
      <c r="B16" s="233"/>
      <c r="C16" s="480" t="s">
        <v>478</v>
      </c>
    </row>
    <row r="17" spans="2:12" x14ac:dyDescent="0.2">
      <c r="B17" s="233"/>
      <c r="C17" s="259"/>
    </row>
    <row r="18" spans="2:12" s="352" customFormat="1" ht="45.75" customHeight="1" x14ac:dyDescent="0.2">
      <c r="B18" s="335" t="s">
        <v>48</v>
      </c>
      <c r="C18" s="366" t="s">
        <v>479</v>
      </c>
    </row>
    <row r="19" spans="2:12" s="352" customFormat="1" ht="18" customHeight="1" x14ac:dyDescent="0.2">
      <c r="B19" s="335"/>
      <c r="C19" s="366" t="s">
        <v>480</v>
      </c>
    </row>
    <row r="20" spans="2:12" s="352" customFormat="1" ht="16.5" customHeight="1" x14ac:dyDescent="0.2">
      <c r="B20" s="335" t="s">
        <v>482</v>
      </c>
      <c r="C20" s="366" t="s">
        <v>481</v>
      </c>
    </row>
    <row r="21" spans="2:12" s="352" customFormat="1" ht="16.5" customHeight="1" x14ac:dyDescent="0.2">
      <c r="B21" s="335" t="s">
        <v>483</v>
      </c>
      <c r="C21" s="366" t="s">
        <v>481</v>
      </c>
    </row>
    <row r="22" spans="2:12" s="352" customFormat="1" ht="16.5" customHeight="1" x14ac:dyDescent="0.2">
      <c r="B22" s="335" t="s">
        <v>484</v>
      </c>
      <c r="C22" s="366" t="s">
        <v>481</v>
      </c>
    </row>
    <row r="23" spans="2:12" s="352" customFormat="1" ht="15.75" customHeight="1" x14ac:dyDescent="0.2">
      <c r="B23" s="335"/>
      <c r="C23" s="366"/>
    </row>
    <row r="24" spans="2:12" ht="54" customHeight="1" x14ac:dyDescent="0.2">
      <c r="B24" s="335" t="s">
        <v>49</v>
      </c>
      <c r="C24" s="366" t="s">
        <v>473</v>
      </c>
      <c r="D24" s="354"/>
      <c r="E24" s="354"/>
      <c r="F24" s="354"/>
      <c r="G24" s="354"/>
      <c r="H24" s="354"/>
      <c r="I24" s="354"/>
      <c r="J24" s="354"/>
      <c r="K24" s="354"/>
      <c r="L24" s="354"/>
    </row>
    <row r="25" spans="2:12" ht="15.75" customHeight="1" x14ac:dyDescent="0.2">
      <c r="B25" s="357"/>
      <c r="C25" s="356"/>
      <c r="D25" s="354"/>
      <c r="E25" s="354"/>
      <c r="F25" s="354"/>
      <c r="G25" s="354"/>
      <c r="H25" s="354"/>
      <c r="I25" s="354"/>
      <c r="J25" s="354"/>
      <c r="K25" s="354"/>
      <c r="L25" s="354"/>
    </row>
    <row r="26" spans="2:12" ht="15.75" customHeight="1" x14ac:dyDescent="0.2">
      <c r="B26" s="357"/>
      <c r="C26" s="356"/>
      <c r="D26" s="354"/>
      <c r="E26" s="354"/>
      <c r="F26" s="354"/>
      <c r="G26" s="354"/>
      <c r="H26" s="354"/>
      <c r="I26" s="354"/>
      <c r="J26" s="354"/>
      <c r="K26" s="354"/>
      <c r="L26" s="354"/>
    </row>
    <row r="27" spans="2:12" ht="14.25" customHeight="1" x14ac:dyDescent="0.2">
      <c r="C27" s="483" t="s">
        <v>447</v>
      </c>
      <c r="D27" s="483"/>
      <c r="E27" s="323"/>
      <c r="F27" s="323"/>
      <c r="G27" s="483"/>
      <c r="H27" s="483"/>
      <c r="I27" s="315"/>
      <c r="J27" s="315"/>
      <c r="K27" s="483"/>
      <c r="L27" s="483"/>
    </row>
    <row r="28" spans="2:12" ht="18" customHeight="1" x14ac:dyDescent="0.2">
      <c r="C28" s="482" t="s">
        <v>448</v>
      </c>
      <c r="D28" s="482"/>
      <c r="E28" s="323"/>
      <c r="F28" s="323"/>
      <c r="G28" s="483"/>
      <c r="H28" s="483"/>
      <c r="I28" s="315"/>
      <c r="J28" s="315"/>
      <c r="K28" s="483"/>
      <c r="L28" s="483"/>
    </row>
    <row r="29" spans="2:12" ht="16.5" customHeight="1" x14ac:dyDescent="0.2">
      <c r="C29" s="452" t="s">
        <v>476</v>
      </c>
      <c r="D29" s="448"/>
      <c r="E29" s="323"/>
      <c r="F29" s="323"/>
      <c r="G29" s="449"/>
      <c r="H29" s="449"/>
      <c r="I29" s="315"/>
      <c r="J29" s="315"/>
      <c r="K29" s="449"/>
      <c r="L29" s="449"/>
    </row>
    <row r="30" spans="2:12" ht="15.75" customHeight="1" x14ac:dyDescent="0.2">
      <c r="C30" s="484" t="s">
        <v>449</v>
      </c>
      <c r="D30" s="484"/>
      <c r="E30" s="233"/>
      <c r="F30" s="233"/>
      <c r="G30" s="484"/>
      <c r="H30" s="484"/>
      <c r="I30" s="233"/>
      <c r="J30" s="233"/>
      <c r="K30" s="484"/>
      <c r="L30" s="484"/>
    </row>
    <row r="31" spans="2:12" x14ac:dyDescent="0.2">
      <c r="C31" s="315" t="s">
        <v>450</v>
      </c>
    </row>
    <row r="32" spans="2:12" x14ac:dyDescent="0.2">
      <c r="C32" s="315" t="s">
        <v>451</v>
      </c>
    </row>
  </sheetData>
  <mergeCells count="10">
    <mergeCell ref="B13:C13"/>
    <mergeCell ref="C28:D28"/>
    <mergeCell ref="G28:H28"/>
    <mergeCell ref="K28:L28"/>
    <mergeCell ref="C30:D30"/>
    <mergeCell ref="G30:H30"/>
    <mergeCell ref="K30:L30"/>
    <mergeCell ref="C27:D27"/>
    <mergeCell ref="G27:H27"/>
    <mergeCell ref="K27:L27"/>
  </mergeCells>
  <pageMargins left="0.7" right="0.7" top="0.75" bottom="0.75" header="0.3" footer="0.3"/>
  <pageSetup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39997558519241921"/>
  </sheetPr>
  <dimension ref="B2:Q113"/>
  <sheetViews>
    <sheetView topLeftCell="A34" zoomScaleNormal="100" workbookViewId="0">
      <selection activeCell="H53" sqref="H53"/>
    </sheetView>
  </sheetViews>
  <sheetFormatPr defaultRowHeight="12.75" x14ac:dyDescent="0.2"/>
  <cols>
    <col min="1" max="1" width="3.42578125" style="233" customWidth="1"/>
    <col min="2" max="2" width="7.140625" style="233" customWidth="1"/>
    <col min="3" max="3" width="38.85546875" style="233" customWidth="1"/>
    <col min="4" max="4" width="16" style="258" customWidth="1"/>
    <col min="5" max="5" width="13.7109375" style="258" customWidth="1"/>
    <col min="6" max="6" width="13.42578125" style="258" customWidth="1"/>
    <col min="7" max="7" width="13.140625" style="258" customWidth="1"/>
    <col min="8" max="8" width="14.140625" style="258" customWidth="1"/>
    <col min="9" max="10" width="15" style="258" customWidth="1"/>
    <col min="11" max="11" width="14.28515625" style="258" customWidth="1"/>
    <col min="12" max="12" width="15.140625" style="258" customWidth="1"/>
    <col min="13" max="13" width="11.140625" style="233" bestFit="1" customWidth="1"/>
    <col min="14" max="14" width="11.85546875" style="233" bestFit="1" customWidth="1"/>
    <col min="15" max="15" width="11.28515625" style="233" bestFit="1" customWidth="1"/>
    <col min="16" max="16384" width="9.140625" style="233"/>
  </cols>
  <sheetData>
    <row r="2" spans="2:12" x14ac:dyDescent="0.2">
      <c r="B2" s="485" t="s">
        <v>50</v>
      </c>
      <c r="C2" s="485"/>
      <c r="D2" s="485"/>
      <c r="E2" s="485"/>
      <c r="F2" s="485"/>
      <c r="G2" s="485"/>
      <c r="H2" s="485"/>
      <c r="I2" s="485"/>
      <c r="J2" s="485"/>
      <c r="K2" s="485"/>
      <c r="L2" s="485"/>
    </row>
    <row r="3" spans="2:12" x14ac:dyDescent="0.2">
      <c r="B3" s="505" t="s">
        <v>469</v>
      </c>
      <c r="C3" s="505"/>
      <c r="D3" s="505"/>
      <c r="E3" s="505"/>
      <c r="F3" s="505"/>
      <c r="G3" s="322"/>
      <c r="H3" s="233"/>
      <c r="I3" s="233"/>
      <c r="J3" s="233"/>
      <c r="K3" s="233"/>
      <c r="L3" s="233"/>
    </row>
    <row r="4" spans="2:12" x14ac:dyDescent="0.2">
      <c r="B4" s="446"/>
      <c r="C4" s="446"/>
      <c r="D4" s="446"/>
      <c r="E4" s="446"/>
      <c r="F4" s="446"/>
      <c r="G4" s="322"/>
      <c r="H4" s="233"/>
      <c r="I4" s="233"/>
      <c r="J4" s="233"/>
      <c r="K4" s="233"/>
      <c r="L4" s="233"/>
    </row>
    <row r="5" spans="2:12" x14ac:dyDescent="0.2">
      <c r="B5" s="505" t="s">
        <v>51</v>
      </c>
      <c r="C5" s="505"/>
      <c r="D5" s="505"/>
      <c r="E5" s="505"/>
      <c r="F5" s="505"/>
      <c r="G5" s="322"/>
      <c r="H5" s="233"/>
      <c r="I5" s="233"/>
      <c r="J5" s="233"/>
      <c r="K5" s="233"/>
      <c r="L5" s="233"/>
    </row>
    <row r="6" spans="2:12" x14ac:dyDescent="0.2">
      <c r="B6" s="443"/>
      <c r="C6" s="443"/>
      <c r="D6" s="443"/>
      <c r="E6" s="443"/>
      <c r="F6" s="443"/>
      <c r="G6" s="322"/>
      <c r="H6" s="233"/>
      <c r="I6" s="439"/>
      <c r="J6" s="439"/>
      <c r="K6" s="233"/>
      <c r="L6" s="233"/>
    </row>
    <row r="7" spans="2:12" x14ac:dyDescent="0.2">
      <c r="B7" s="256" t="s">
        <v>52</v>
      </c>
      <c r="C7" s="256"/>
      <c r="D7" s="256"/>
      <c r="E7" s="256"/>
      <c r="F7" s="256"/>
      <c r="G7" s="233"/>
      <c r="H7" s="233"/>
      <c r="I7" s="257"/>
      <c r="J7" s="257"/>
      <c r="K7" s="233"/>
      <c r="L7" s="233"/>
    </row>
    <row r="8" spans="2:12" x14ac:dyDescent="0.2">
      <c r="B8" s="256"/>
      <c r="C8" s="256"/>
      <c r="D8" s="256"/>
      <c r="E8" s="256"/>
      <c r="F8" s="256"/>
      <c r="G8" s="322"/>
      <c r="H8" s="233"/>
      <c r="I8" s="257"/>
      <c r="J8" s="257"/>
      <c r="K8" s="233"/>
      <c r="L8" s="233"/>
    </row>
    <row r="9" spans="2:12" x14ac:dyDescent="0.2">
      <c r="B9" s="256"/>
      <c r="C9" s="387" t="s">
        <v>53</v>
      </c>
      <c r="D9" s="256"/>
      <c r="E9" s="256"/>
      <c r="F9" s="256"/>
      <c r="G9" s="233"/>
      <c r="H9" s="233"/>
      <c r="I9" s="257"/>
      <c r="J9" s="257"/>
      <c r="K9" s="233"/>
      <c r="L9" s="233"/>
    </row>
    <row r="10" spans="2:12" ht="13.5" thickBot="1" x14ac:dyDescent="0.25">
      <c r="K10" s="517" t="s">
        <v>54</v>
      </c>
      <c r="L10" s="517"/>
    </row>
    <row r="11" spans="2:12" s="259" customFormat="1" x14ac:dyDescent="0.2">
      <c r="B11" s="488"/>
      <c r="C11" s="489" t="s">
        <v>471</v>
      </c>
      <c r="D11" s="492" t="s">
        <v>55</v>
      </c>
      <c r="E11" s="492"/>
      <c r="F11" s="493"/>
      <c r="G11" s="492" t="s">
        <v>56</v>
      </c>
      <c r="H11" s="492"/>
      <c r="I11" s="492"/>
      <c r="J11" s="492"/>
      <c r="K11" s="492"/>
      <c r="L11" s="496" t="s">
        <v>57</v>
      </c>
    </row>
    <row r="12" spans="2:12" s="259" customFormat="1" ht="13.5" thickBot="1" x14ac:dyDescent="0.25">
      <c r="B12" s="488"/>
      <c r="C12" s="490"/>
      <c r="D12" s="494"/>
      <c r="E12" s="494"/>
      <c r="F12" s="495"/>
      <c r="G12" s="494"/>
      <c r="H12" s="494"/>
      <c r="I12" s="494"/>
      <c r="J12" s="494"/>
      <c r="K12" s="494"/>
      <c r="L12" s="497"/>
    </row>
    <row r="13" spans="2:12" s="259" customFormat="1" ht="13.5" customHeight="1" x14ac:dyDescent="0.2">
      <c r="B13" s="488"/>
      <c r="C13" s="490"/>
      <c r="D13" s="496" t="s">
        <v>58</v>
      </c>
      <c r="E13" s="496" t="s">
        <v>59</v>
      </c>
      <c r="F13" s="496" t="s">
        <v>60</v>
      </c>
      <c r="G13" s="496" t="s">
        <v>61</v>
      </c>
      <c r="H13" s="496" t="s">
        <v>62</v>
      </c>
      <c r="I13" s="496" t="s">
        <v>63</v>
      </c>
      <c r="J13" s="440"/>
      <c r="K13" s="496" t="s">
        <v>64</v>
      </c>
      <c r="L13" s="497"/>
    </row>
    <row r="14" spans="2:12" s="259" customFormat="1" ht="21.75" customHeight="1" x14ac:dyDescent="0.2">
      <c r="B14" s="488"/>
      <c r="C14" s="490"/>
      <c r="D14" s="497"/>
      <c r="E14" s="497"/>
      <c r="F14" s="497"/>
      <c r="G14" s="497"/>
      <c r="H14" s="497"/>
      <c r="I14" s="497"/>
      <c r="J14" s="441" t="s">
        <v>65</v>
      </c>
      <c r="K14" s="497"/>
      <c r="L14" s="497"/>
    </row>
    <row r="15" spans="2:12" s="259" customFormat="1" ht="18.75" customHeight="1" thickBot="1" x14ac:dyDescent="0.25">
      <c r="B15" s="488"/>
      <c r="C15" s="491"/>
      <c r="D15" s="504"/>
      <c r="E15" s="504"/>
      <c r="F15" s="504"/>
      <c r="G15" s="504"/>
      <c r="H15" s="504"/>
      <c r="I15" s="504"/>
      <c r="J15" s="442"/>
      <c r="K15" s="504"/>
      <c r="L15" s="504"/>
    </row>
    <row r="16" spans="2:12" s="259" customFormat="1" ht="14.25" customHeight="1" thickBot="1" x14ac:dyDescent="0.25">
      <c r="B16" s="445"/>
      <c r="C16" s="375" t="s">
        <v>66</v>
      </c>
      <c r="D16" s="373"/>
      <c r="E16" s="373"/>
      <c r="F16" s="373"/>
      <c r="G16" s="373"/>
      <c r="H16" s="373"/>
      <c r="I16" s="373"/>
      <c r="J16" s="373"/>
      <c r="K16" s="373"/>
      <c r="L16" s="374"/>
    </row>
    <row r="17" spans="2:14" s="259" customFormat="1" x14ac:dyDescent="0.2">
      <c r="B17" s="260"/>
      <c r="C17" s="252" t="s">
        <v>67</v>
      </c>
      <c r="D17" s="421"/>
      <c r="E17" s="421"/>
      <c r="F17" s="421"/>
      <c r="G17" s="421"/>
      <c r="H17" s="421"/>
      <c r="I17" s="421"/>
      <c r="J17" s="421"/>
      <c r="K17" s="421"/>
      <c r="L17" s="363">
        <f>SUM(D17:K17)</f>
        <v>0</v>
      </c>
    </row>
    <row r="18" spans="2:14" s="259" customFormat="1" x14ac:dyDescent="0.2">
      <c r="B18" s="260"/>
      <c r="C18" s="251" t="s">
        <v>68</v>
      </c>
      <c r="D18" s="249"/>
      <c r="E18" s="249"/>
      <c r="F18" s="249"/>
      <c r="G18" s="249"/>
      <c r="H18" s="249"/>
      <c r="I18" s="249"/>
      <c r="J18" s="249"/>
      <c r="K18" s="249"/>
      <c r="L18" s="371">
        <f t="shared" ref="L18:L19" si="0">SUM(D18:K18)</f>
        <v>0</v>
      </c>
      <c r="N18" s="261"/>
    </row>
    <row r="19" spans="2:14" s="259" customFormat="1" x14ac:dyDescent="0.2">
      <c r="B19" s="260"/>
      <c r="C19" s="251" t="s">
        <v>69</v>
      </c>
      <c r="D19" s="249"/>
      <c r="E19" s="249"/>
      <c r="F19" s="249"/>
      <c r="G19" s="250"/>
      <c r="H19" s="249"/>
      <c r="I19" s="249"/>
      <c r="J19" s="249"/>
      <c r="K19" s="249"/>
      <c r="L19" s="371">
        <f t="shared" si="0"/>
        <v>0</v>
      </c>
      <c r="N19" s="261"/>
    </row>
    <row r="20" spans="2:14" s="259" customFormat="1" x14ac:dyDescent="0.2">
      <c r="B20" s="260"/>
      <c r="C20" s="251" t="s">
        <v>70</v>
      </c>
      <c r="D20" s="249"/>
      <c r="E20" s="249"/>
      <c r="F20" s="249"/>
      <c r="G20" s="250"/>
      <c r="H20" s="249"/>
      <c r="I20" s="249"/>
      <c r="J20" s="249"/>
      <c r="K20" s="249"/>
      <c r="L20" s="371">
        <f>SUM(D20:K20)</f>
        <v>0</v>
      </c>
      <c r="N20" s="261"/>
    </row>
    <row r="21" spans="2:14" ht="14.25" customHeight="1" x14ac:dyDescent="0.2">
      <c r="B21" s="257"/>
      <c r="C21" s="262" t="s">
        <v>71</v>
      </c>
      <c r="D21" s="263">
        <f>SUM(D17:D20)</f>
        <v>0</v>
      </c>
      <c r="E21" s="263">
        <f t="shared" ref="E21:L21" si="1">SUM(E17:E20)</f>
        <v>0</v>
      </c>
      <c r="F21" s="263">
        <f t="shared" si="1"/>
        <v>0</v>
      </c>
      <c r="G21" s="263">
        <f t="shared" si="1"/>
        <v>0</v>
      </c>
      <c r="H21" s="263">
        <f t="shared" si="1"/>
        <v>0</v>
      </c>
      <c r="I21" s="263">
        <f t="shared" si="1"/>
        <v>0</v>
      </c>
      <c r="J21" s="263">
        <f t="shared" si="1"/>
        <v>0</v>
      </c>
      <c r="K21" s="263">
        <f t="shared" si="1"/>
        <v>0</v>
      </c>
      <c r="L21" s="392">
        <f t="shared" si="1"/>
        <v>0</v>
      </c>
      <c r="M21" s="322"/>
    </row>
    <row r="22" spans="2:14" ht="14.25" customHeight="1" x14ac:dyDescent="0.2">
      <c r="B22" s="257"/>
      <c r="C22" s="262" t="s">
        <v>72</v>
      </c>
      <c r="D22" s="263"/>
      <c r="E22" s="263"/>
      <c r="F22" s="263"/>
      <c r="G22" s="263"/>
      <c r="H22" s="263"/>
      <c r="I22" s="263"/>
      <c r="J22" s="263"/>
      <c r="K22" s="263"/>
      <c r="L22" s="392">
        <f>SUM(D22:K22)</f>
        <v>0</v>
      </c>
    </row>
    <row r="23" spans="2:14" ht="14.25" customHeight="1" x14ac:dyDescent="0.2">
      <c r="B23" s="257"/>
      <c r="C23" s="264" t="s">
        <v>73</v>
      </c>
      <c r="D23" s="396" t="e">
        <f>IF(D22/D21%&lt;40.01,D22/D21%,"Invalid Percentage")</f>
        <v>#DIV/0!</v>
      </c>
      <c r="E23" s="396" t="e">
        <f>IF(E22/E21%&lt;40.01,E22/E21%,"Invalid Percentage")</f>
        <v>#DIV/0!</v>
      </c>
      <c r="F23" s="396" t="e">
        <f>IF(F22/F21%&lt;40.01,F22/F21%,"Invalid Percentage")</f>
        <v>#DIV/0!</v>
      </c>
      <c r="G23" s="396" t="e">
        <f>IF(G22/G21%&lt;20.01,G22/G21%,"Invalid Percentage")</f>
        <v>#DIV/0!</v>
      </c>
      <c r="H23" s="396" t="e">
        <f>IF(H22/H21%&lt;15.01,H22/H21%,"Invalid Percentage")</f>
        <v>#DIV/0!</v>
      </c>
      <c r="I23" s="396" t="e">
        <f>IF(I22/I21%&lt;20.01,I22/I21%,"Invalid Percentage")</f>
        <v>#DIV/0!</v>
      </c>
      <c r="J23" s="396" t="e">
        <f>IF(J22/J21%&lt;20.01,J22/J21%,"Invalid Percentage")</f>
        <v>#DIV/0!</v>
      </c>
      <c r="K23" s="396" t="e">
        <f>IF(K22/K21%&lt;20.01,K22/K21%,"Invalid Percentage")</f>
        <v>#DIV/0!</v>
      </c>
      <c r="L23" s="348"/>
    </row>
    <row r="24" spans="2:14" ht="14.25" customHeight="1" x14ac:dyDescent="0.2">
      <c r="B24" s="257"/>
      <c r="C24" s="266" t="s">
        <v>74</v>
      </c>
      <c r="D24" s="263"/>
      <c r="E24" s="263"/>
      <c r="F24" s="263"/>
      <c r="G24" s="263"/>
      <c r="H24" s="263"/>
      <c r="I24" s="263"/>
      <c r="J24" s="263"/>
      <c r="K24" s="263"/>
      <c r="L24" s="392">
        <f>SUM(D24:K24)</f>
        <v>0</v>
      </c>
    </row>
    <row r="25" spans="2:14" ht="15.75" customHeight="1" thickBot="1" x14ac:dyDescent="0.25">
      <c r="B25" s="257"/>
      <c r="C25" s="267" t="s">
        <v>75</v>
      </c>
      <c r="D25" s="340">
        <f>D22-D24</f>
        <v>0</v>
      </c>
      <c r="E25" s="340">
        <f t="shared" ref="E25:G25" si="2">E22-E24</f>
        <v>0</v>
      </c>
      <c r="F25" s="340">
        <f t="shared" si="2"/>
        <v>0</v>
      </c>
      <c r="G25" s="340">
        <f t="shared" si="2"/>
        <v>0</v>
      </c>
      <c r="H25" s="340">
        <f>H22-H24</f>
        <v>0</v>
      </c>
      <c r="I25" s="340">
        <f>I22-I24</f>
        <v>0</v>
      </c>
      <c r="J25" s="340">
        <f>J22-J24</f>
        <v>0</v>
      </c>
      <c r="K25" s="340">
        <f>K22-K24</f>
        <v>0</v>
      </c>
      <c r="L25" s="393">
        <f>L22-L24</f>
        <v>0</v>
      </c>
    </row>
    <row r="26" spans="2:14" ht="12.75" customHeight="1" x14ac:dyDescent="0.2">
      <c r="B26" s="257"/>
      <c r="C26" s="381"/>
      <c r="D26" s="382"/>
      <c r="E26" s="382"/>
      <c r="F26" s="382"/>
      <c r="G26" s="382"/>
      <c r="H26" s="382"/>
      <c r="I26" s="382"/>
      <c r="J26" s="382"/>
      <c r="K26" s="382"/>
      <c r="L26" s="383"/>
    </row>
    <row r="27" spans="2:14" ht="12.75" customHeight="1" x14ac:dyDescent="0.2">
      <c r="B27" s="257"/>
      <c r="C27" s="386" t="s">
        <v>76</v>
      </c>
      <c r="D27" s="382" t="s">
        <v>77</v>
      </c>
      <c r="E27" s="382"/>
      <c r="F27" s="382"/>
      <c r="G27" s="382"/>
      <c r="H27" s="382"/>
      <c r="I27" s="382"/>
      <c r="J27" s="382"/>
      <c r="K27" s="382"/>
      <c r="L27" s="383"/>
    </row>
    <row r="28" spans="2:14" ht="12.75" customHeight="1" thickBot="1" x14ac:dyDescent="0.25">
      <c r="B28" s="257"/>
      <c r="C28" s="381"/>
      <c r="D28" s="382"/>
      <c r="E28" s="382"/>
      <c r="F28" s="382"/>
      <c r="G28" s="382"/>
      <c r="H28" s="382"/>
      <c r="I28" s="382"/>
      <c r="J28" s="382"/>
      <c r="K28" s="382"/>
      <c r="L28" s="383"/>
    </row>
    <row r="29" spans="2:14" s="259" customFormat="1" x14ac:dyDescent="0.2">
      <c r="B29" s="260"/>
      <c r="C29" s="511" t="s">
        <v>78</v>
      </c>
      <c r="D29" s="496" t="s">
        <v>79</v>
      </c>
      <c r="E29" s="496" t="s">
        <v>80</v>
      </c>
      <c r="F29" s="489" t="s">
        <v>81</v>
      </c>
      <c r="G29" s="500" t="s">
        <v>82</v>
      </c>
      <c r="H29" s="498" t="s">
        <v>57</v>
      </c>
      <c r="K29" s="261"/>
      <c r="L29" s="261"/>
    </row>
    <row r="30" spans="2:14" s="259" customFormat="1" ht="24.75" customHeight="1" thickBot="1" x14ac:dyDescent="0.25">
      <c r="B30" s="260"/>
      <c r="C30" s="512"/>
      <c r="D30" s="497"/>
      <c r="E30" s="497"/>
      <c r="F30" s="490"/>
      <c r="G30" s="501"/>
      <c r="H30" s="499"/>
      <c r="K30" s="261"/>
      <c r="L30" s="261"/>
    </row>
    <row r="31" spans="2:14" s="259" customFormat="1" ht="14.25" customHeight="1" thickBot="1" x14ac:dyDescent="0.25">
      <c r="B31" s="260"/>
      <c r="C31" s="428" t="s">
        <v>66</v>
      </c>
      <c r="D31" s="429"/>
      <c r="E31" s="429"/>
      <c r="F31" s="429"/>
      <c r="G31" s="429"/>
      <c r="H31" s="430"/>
      <c r="I31" s="272"/>
      <c r="J31" s="272"/>
      <c r="K31" s="272"/>
      <c r="M31" s="261"/>
      <c r="N31" s="261"/>
    </row>
    <row r="32" spans="2:14" s="259" customFormat="1" x14ac:dyDescent="0.2">
      <c r="B32" s="260"/>
      <c r="C32" s="252" t="s">
        <v>83</v>
      </c>
      <c r="D32" s="421"/>
      <c r="E32" s="421"/>
      <c r="F32" s="341">
        <f>SUM(D32:E32)</f>
        <v>0</v>
      </c>
      <c r="G32" s="421"/>
      <c r="H32" s="362">
        <f>SUM(F32:G32)</f>
        <v>0</v>
      </c>
      <c r="K32" s="261"/>
      <c r="L32" s="261"/>
    </row>
    <row r="33" spans="2:16" s="259" customFormat="1" x14ac:dyDescent="0.2">
      <c r="B33" s="260"/>
      <c r="C33" s="251" t="s">
        <v>68</v>
      </c>
      <c r="D33" s="249"/>
      <c r="E33" s="342"/>
      <c r="F33" s="342">
        <f>SUM(D33:E33)</f>
        <v>0</v>
      </c>
      <c r="G33" s="274"/>
      <c r="H33" s="249">
        <f>SUM(F33:G33)</f>
        <v>0</v>
      </c>
      <c r="K33" s="261"/>
      <c r="L33" s="261"/>
    </row>
    <row r="34" spans="2:16" x14ac:dyDescent="0.2">
      <c r="B34" s="257"/>
      <c r="C34" s="251" t="s">
        <v>69</v>
      </c>
      <c r="D34" s="342"/>
      <c r="E34" s="342"/>
      <c r="F34" s="342">
        <f>SUM(D34:E34)</f>
        <v>0</v>
      </c>
      <c r="G34" s="274"/>
      <c r="H34" s="249">
        <f>SUM(F34:G34)</f>
        <v>0</v>
      </c>
      <c r="I34" s="233"/>
      <c r="J34" s="233"/>
      <c r="K34" s="269"/>
      <c r="L34" s="233"/>
    </row>
    <row r="35" spans="2:16" ht="13.5" customHeight="1" x14ac:dyDescent="0.2">
      <c r="B35" s="257"/>
      <c r="C35" s="251" t="s">
        <v>70</v>
      </c>
      <c r="D35" s="342"/>
      <c r="E35" s="342"/>
      <c r="F35" s="342">
        <f>SUM(D35:E35)</f>
        <v>0</v>
      </c>
      <c r="G35" s="274"/>
      <c r="H35" s="249">
        <f>SUM(F35:G35)</f>
        <v>0</v>
      </c>
      <c r="I35" s="233"/>
      <c r="J35" s="233"/>
      <c r="K35" s="270"/>
      <c r="L35" s="233"/>
    </row>
    <row r="36" spans="2:16" ht="14.25" customHeight="1" x14ac:dyDescent="0.2">
      <c r="B36" s="257"/>
      <c r="C36" s="262" t="s">
        <v>71</v>
      </c>
      <c r="D36" s="263">
        <f t="shared" ref="D36:E36" si="3">SUM(D32:D35)</f>
        <v>0</v>
      </c>
      <c r="E36" s="263">
        <f t="shared" si="3"/>
        <v>0</v>
      </c>
      <c r="F36" s="343">
        <f>SUM(F32:F35)</f>
        <v>0</v>
      </c>
      <c r="G36" s="364">
        <f>SUM(G32:G35)</f>
        <v>0</v>
      </c>
      <c r="H36" s="268">
        <f>SUM(H32:H35)</f>
        <v>0</v>
      </c>
      <c r="I36" s="233"/>
      <c r="J36" s="233"/>
      <c r="K36" s="233"/>
      <c r="L36" s="233"/>
    </row>
    <row r="37" spans="2:16" ht="13.5" customHeight="1" x14ac:dyDescent="0.2">
      <c r="B37" s="257"/>
      <c r="C37" s="271" t="s">
        <v>72</v>
      </c>
      <c r="D37" s="344"/>
      <c r="E37" s="344"/>
      <c r="F37" s="250">
        <f>SUM(D37:E37)</f>
        <v>0</v>
      </c>
      <c r="G37" s="359"/>
      <c r="H37" s="268">
        <f>SUM(F37:G37)</f>
        <v>0</v>
      </c>
      <c r="I37" s="233"/>
      <c r="J37" s="233"/>
      <c r="K37" s="233"/>
      <c r="L37" s="233"/>
    </row>
    <row r="38" spans="2:16" ht="12.75" customHeight="1" x14ac:dyDescent="0.2">
      <c r="B38" s="257"/>
      <c r="C38" s="264" t="s">
        <v>84</v>
      </c>
      <c r="D38" s="265" t="e">
        <f>D37/D36%</f>
        <v>#DIV/0!</v>
      </c>
      <c r="E38" s="265" t="e">
        <f t="shared" ref="E38" si="4">E37/E36%</f>
        <v>#DIV/0!</v>
      </c>
      <c r="F38" s="349"/>
      <c r="G38" s="360" t="e">
        <f>G37/G36%</f>
        <v>#DIV/0!</v>
      </c>
      <c r="H38" s="350"/>
      <c r="I38" s="233"/>
      <c r="J38" s="233"/>
      <c r="K38" s="233"/>
      <c r="L38" s="233"/>
    </row>
    <row r="39" spans="2:16" ht="13.5" customHeight="1" x14ac:dyDescent="0.2">
      <c r="B39" s="257"/>
      <c r="C39" s="266" t="s">
        <v>74</v>
      </c>
      <c r="D39" s="263"/>
      <c r="E39" s="263"/>
      <c r="F39" s="404">
        <f>SUM(D39:E39)</f>
        <v>0</v>
      </c>
      <c r="G39" s="423"/>
      <c r="H39" s="263">
        <f>SUM(F39:G39)</f>
        <v>0</v>
      </c>
      <c r="I39" s="233"/>
      <c r="J39" s="233"/>
      <c r="K39" s="233"/>
      <c r="L39" s="233"/>
    </row>
    <row r="40" spans="2:16" ht="15" customHeight="1" thickBot="1" x14ac:dyDescent="0.25">
      <c r="B40" s="257"/>
      <c r="C40" s="365" t="s">
        <v>75</v>
      </c>
      <c r="D40" s="345">
        <f>D37-D39</f>
        <v>0</v>
      </c>
      <c r="E40" s="345">
        <f t="shared" ref="E40" si="5">E37-E39</f>
        <v>0</v>
      </c>
      <c r="F40" s="379">
        <f>SUM(D40:E40)</f>
        <v>0</v>
      </c>
      <c r="G40" s="361">
        <f>G37-G39</f>
        <v>0</v>
      </c>
      <c r="H40" s="263">
        <f>SUM(F40:G40)</f>
        <v>0</v>
      </c>
      <c r="I40" s="233"/>
      <c r="J40" s="233"/>
      <c r="K40" s="233"/>
      <c r="L40" s="233"/>
    </row>
    <row r="41" spans="2:16" ht="25.5" customHeight="1" thickBot="1" x14ac:dyDescent="0.25">
      <c r="B41" s="257"/>
      <c r="C41" s="388" t="s">
        <v>85</v>
      </c>
      <c r="D41" s="431"/>
      <c r="E41" s="432"/>
      <c r="F41" s="432"/>
      <c r="G41" s="432"/>
      <c r="H41" s="385">
        <f>SUM(L22,H37)</f>
        <v>0</v>
      </c>
      <c r="I41" s="274"/>
      <c r="J41" s="274"/>
      <c r="K41" s="380"/>
      <c r="L41" s="233"/>
      <c r="M41" s="380"/>
    </row>
    <row r="42" spans="2:16" x14ac:dyDescent="0.2">
      <c r="B42" s="257"/>
      <c r="C42" s="384"/>
      <c r="D42" s="273"/>
      <c r="E42" s="273"/>
      <c r="F42" s="273"/>
      <c r="G42" s="273"/>
      <c r="H42" s="273"/>
      <c r="I42" s="273"/>
      <c r="J42" s="273"/>
      <c r="K42" s="274"/>
      <c r="L42" s="380"/>
    </row>
    <row r="43" spans="2:16" x14ac:dyDescent="0.2">
      <c r="C43" s="255" t="s">
        <v>86</v>
      </c>
      <c r="M43" s="258"/>
      <c r="N43" s="258"/>
      <c r="O43" s="258"/>
      <c r="P43" s="258"/>
    </row>
    <row r="44" spans="2:16" x14ac:dyDescent="0.2">
      <c r="B44" s="358"/>
      <c r="C44" s="443" t="s">
        <v>472</v>
      </c>
      <c r="M44" s="258"/>
      <c r="N44" s="258"/>
      <c r="O44" s="258"/>
      <c r="P44" s="258"/>
    </row>
    <row r="45" spans="2:16" x14ac:dyDescent="0.2">
      <c r="B45" s="257"/>
      <c r="C45" s="272"/>
      <c r="D45" s="273"/>
      <c r="E45" s="273"/>
      <c r="F45" s="273"/>
      <c r="G45" s="273"/>
      <c r="H45" s="273"/>
      <c r="I45" s="273"/>
      <c r="J45" s="273"/>
      <c r="K45" s="273"/>
      <c r="L45" s="274"/>
    </row>
    <row r="46" spans="2:16" x14ac:dyDescent="0.2">
      <c r="B46" s="257"/>
      <c r="C46" s="275" t="s">
        <v>87</v>
      </c>
      <c r="D46" s="273"/>
      <c r="E46" s="273"/>
      <c r="F46" s="273"/>
      <c r="G46" s="273"/>
      <c r="H46" s="273"/>
      <c r="I46" s="273"/>
      <c r="J46" s="273"/>
      <c r="K46" s="273"/>
      <c r="L46" s="274"/>
    </row>
    <row r="47" spans="2:16" ht="13.5" thickBot="1" x14ac:dyDescent="0.25">
      <c r="B47" s="257"/>
      <c r="C47" s="272"/>
      <c r="D47" s="273"/>
      <c r="E47" s="273"/>
      <c r="F47" s="273"/>
      <c r="G47" s="273"/>
      <c r="H47" s="273"/>
      <c r="I47" s="273"/>
      <c r="J47" s="273"/>
      <c r="K47" s="273"/>
      <c r="L47" s="274"/>
    </row>
    <row r="48" spans="2:16" ht="12.75" customHeight="1" x14ac:dyDescent="0.2">
      <c r="C48" s="502" t="s">
        <v>88</v>
      </c>
      <c r="D48" s="496" t="s">
        <v>89</v>
      </c>
      <c r="E48" s="507" t="s">
        <v>90</v>
      </c>
      <c r="F48" s="508"/>
      <c r="G48" s="489" t="s">
        <v>91</v>
      </c>
      <c r="H48" s="436"/>
      <c r="K48" s="233"/>
      <c r="L48" s="233"/>
    </row>
    <row r="49" spans="3:17" ht="27.75" customHeight="1" thickBot="1" x14ac:dyDescent="0.25">
      <c r="C49" s="503"/>
      <c r="D49" s="504"/>
      <c r="E49" s="509"/>
      <c r="F49" s="510"/>
      <c r="G49" s="491"/>
      <c r="H49" s="436"/>
      <c r="K49" s="233"/>
      <c r="L49" s="233"/>
    </row>
    <row r="50" spans="3:17" x14ac:dyDescent="0.2">
      <c r="C50" s="346" t="s">
        <v>67</v>
      </c>
      <c r="D50" s="409"/>
      <c r="E50" s="515"/>
      <c r="F50" s="516"/>
      <c r="G50" s="368"/>
      <c r="H50" s="437"/>
      <c r="K50" s="233"/>
      <c r="L50" s="233"/>
    </row>
    <row r="51" spans="3:17" ht="13.5" customHeight="1" x14ac:dyDescent="0.2">
      <c r="C51" s="302" t="s">
        <v>68</v>
      </c>
      <c r="D51" s="410"/>
      <c r="E51" s="486"/>
      <c r="F51" s="487"/>
      <c r="G51" s="369"/>
      <c r="H51" s="437"/>
      <c r="K51" s="233"/>
      <c r="L51" s="233"/>
    </row>
    <row r="52" spans="3:17" ht="12.75" customHeight="1" x14ac:dyDescent="0.2">
      <c r="C52" s="302" t="s">
        <v>69</v>
      </c>
      <c r="D52" s="410"/>
      <c r="E52" s="486"/>
      <c r="F52" s="487"/>
      <c r="G52" s="369"/>
      <c r="H52" s="437"/>
      <c r="K52" s="233"/>
      <c r="L52" s="233"/>
    </row>
    <row r="53" spans="3:17" ht="13.5" thickBot="1" x14ac:dyDescent="0.25">
      <c r="C53" s="347" t="s">
        <v>70</v>
      </c>
      <c r="D53" s="410"/>
      <c r="E53" s="486"/>
      <c r="F53" s="487"/>
      <c r="G53" s="251"/>
      <c r="H53" s="437"/>
      <c r="K53" s="233"/>
      <c r="L53" s="233"/>
    </row>
    <row r="54" spans="3:17" ht="13.5" thickBot="1" x14ac:dyDescent="0.25">
      <c r="C54" s="276" t="s">
        <v>92</v>
      </c>
      <c r="D54" s="411"/>
      <c r="E54" s="513"/>
      <c r="F54" s="514"/>
      <c r="G54" s="370"/>
      <c r="H54" s="438"/>
      <c r="K54" s="233"/>
      <c r="L54" s="233"/>
    </row>
    <row r="55" spans="3:17" x14ac:dyDescent="0.2">
      <c r="C55" s="443"/>
      <c r="D55" s="443"/>
      <c r="E55" s="443"/>
      <c r="F55" s="443"/>
      <c r="G55" s="443"/>
    </row>
    <row r="57" spans="3:17" x14ac:dyDescent="0.2">
      <c r="M57" s="258"/>
      <c r="N57" s="258"/>
      <c r="O57" s="258"/>
      <c r="P57" s="258"/>
    </row>
    <row r="58" spans="3:17" x14ac:dyDescent="0.2">
      <c r="M58" s="258"/>
      <c r="N58" s="258"/>
      <c r="O58" s="258"/>
      <c r="P58" s="258"/>
    </row>
    <row r="59" spans="3:17" x14ac:dyDescent="0.2">
      <c r="C59" s="506"/>
      <c r="D59" s="506"/>
      <c r="E59" s="506"/>
      <c r="F59" s="506"/>
      <c r="G59" s="506"/>
      <c r="H59" s="506"/>
      <c r="M59" s="258"/>
      <c r="N59" s="258"/>
      <c r="O59" s="258"/>
      <c r="Q59" s="258"/>
    </row>
    <row r="60" spans="3:17" x14ac:dyDescent="0.2">
      <c r="M60" s="258"/>
      <c r="N60" s="258"/>
      <c r="O60" s="258"/>
    </row>
    <row r="61" spans="3:17" x14ac:dyDescent="0.2">
      <c r="C61" s="506"/>
      <c r="D61" s="506"/>
      <c r="E61" s="506"/>
      <c r="F61" s="506"/>
      <c r="G61" s="506"/>
      <c r="M61" s="258"/>
      <c r="N61" s="258"/>
      <c r="O61" s="258"/>
    </row>
    <row r="62" spans="3:17" x14ac:dyDescent="0.2">
      <c r="C62" s="443"/>
      <c r="D62" s="443"/>
      <c r="E62" s="443"/>
      <c r="F62" s="443"/>
      <c r="G62" s="443"/>
      <c r="L62" s="422"/>
      <c r="M62" s="258"/>
      <c r="N62" s="258"/>
      <c r="O62" s="258"/>
    </row>
    <row r="63" spans="3:17" x14ac:dyDescent="0.2">
      <c r="C63" s="443"/>
      <c r="D63" s="443"/>
      <c r="E63" s="443"/>
      <c r="F63" s="443"/>
      <c r="G63" s="443"/>
      <c r="M63" s="258"/>
      <c r="N63" s="258"/>
      <c r="O63" s="258"/>
    </row>
    <row r="64" spans="3:17" x14ac:dyDescent="0.2">
      <c r="M64" s="258"/>
      <c r="N64" s="258"/>
      <c r="O64" s="258"/>
    </row>
    <row r="65" spans="3:15" x14ac:dyDescent="0.2">
      <c r="M65" s="258"/>
      <c r="N65" s="258"/>
      <c r="O65" s="258"/>
    </row>
    <row r="66" spans="3:15" x14ac:dyDescent="0.2">
      <c r="M66" s="258"/>
      <c r="N66" s="258"/>
      <c r="O66" s="258"/>
    </row>
    <row r="67" spans="3:15" x14ac:dyDescent="0.2">
      <c r="C67" s="277"/>
      <c r="M67" s="258"/>
      <c r="N67" s="258"/>
      <c r="O67" s="258"/>
    </row>
    <row r="68" spans="3:15" ht="13.5" customHeight="1" x14ac:dyDescent="0.2">
      <c r="M68" s="258"/>
      <c r="N68" s="258"/>
      <c r="O68" s="258"/>
    </row>
    <row r="69" spans="3:15" x14ac:dyDescent="0.2">
      <c r="M69" s="258"/>
      <c r="N69" s="258"/>
      <c r="O69" s="258"/>
    </row>
    <row r="70" spans="3:15" x14ac:dyDescent="0.2">
      <c r="M70" s="258"/>
      <c r="N70" s="258"/>
      <c r="O70" s="258"/>
    </row>
    <row r="71" spans="3:15" x14ac:dyDescent="0.2">
      <c r="M71" s="258"/>
      <c r="N71" s="258"/>
      <c r="O71" s="258"/>
    </row>
    <row r="72" spans="3:15" x14ac:dyDescent="0.2">
      <c r="M72" s="258"/>
      <c r="N72" s="258"/>
      <c r="O72" s="258"/>
    </row>
    <row r="73" spans="3:15" x14ac:dyDescent="0.2">
      <c r="M73" s="258"/>
      <c r="N73" s="258"/>
      <c r="O73" s="258"/>
    </row>
    <row r="74" spans="3:15" x14ac:dyDescent="0.2">
      <c r="M74" s="258"/>
      <c r="N74" s="258"/>
      <c r="O74" s="258"/>
    </row>
    <row r="75" spans="3:15" x14ac:dyDescent="0.2">
      <c r="M75" s="258"/>
      <c r="N75" s="258"/>
      <c r="O75" s="258"/>
    </row>
    <row r="76" spans="3:15" x14ac:dyDescent="0.2">
      <c r="M76" s="258"/>
      <c r="N76" s="258"/>
      <c r="O76" s="258"/>
    </row>
    <row r="77" spans="3:15" x14ac:dyDescent="0.2">
      <c r="M77" s="258"/>
      <c r="N77" s="258"/>
      <c r="O77" s="258"/>
    </row>
    <row r="78" spans="3:15" x14ac:dyDescent="0.2">
      <c r="M78" s="258"/>
      <c r="N78" s="258"/>
      <c r="O78" s="258"/>
    </row>
    <row r="79" spans="3:15" x14ac:dyDescent="0.2">
      <c r="M79" s="258"/>
      <c r="N79" s="258"/>
      <c r="O79" s="258"/>
    </row>
    <row r="80" spans="3:15" x14ac:dyDescent="0.2">
      <c r="M80" s="258"/>
      <c r="N80" s="258"/>
      <c r="O80" s="258"/>
    </row>
    <row r="81" spans="13:15" x14ac:dyDescent="0.2">
      <c r="M81" s="258"/>
      <c r="N81" s="258"/>
      <c r="O81" s="258"/>
    </row>
    <row r="82" spans="13:15" x14ac:dyDescent="0.2">
      <c r="M82" s="258"/>
      <c r="N82" s="258"/>
      <c r="O82" s="258"/>
    </row>
    <row r="83" spans="13:15" x14ac:dyDescent="0.2">
      <c r="M83" s="258"/>
      <c r="N83" s="258"/>
      <c r="O83" s="258"/>
    </row>
    <row r="84" spans="13:15" x14ac:dyDescent="0.2">
      <c r="M84" s="258"/>
      <c r="N84" s="258"/>
      <c r="O84" s="258"/>
    </row>
    <row r="85" spans="13:15" x14ac:dyDescent="0.2">
      <c r="M85" s="258"/>
      <c r="N85" s="258"/>
      <c r="O85" s="258"/>
    </row>
    <row r="86" spans="13:15" x14ac:dyDescent="0.2">
      <c r="M86" s="258"/>
      <c r="N86" s="258"/>
      <c r="O86" s="258"/>
    </row>
    <row r="87" spans="13:15" x14ac:dyDescent="0.2">
      <c r="M87" s="258"/>
      <c r="N87" s="258"/>
      <c r="O87" s="258"/>
    </row>
    <row r="88" spans="13:15" x14ac:dyDescent="0.2">
      <c r="M88" s="258"/>
      <c r="N88" s="258"/>
      <c r="O88" s="258"/>
    </row>
    <row r="89" spans="13:15" x14ac:dyDescent="0.2">
      <c r="M89" s="258"/>
      <c r="N89" s="258"/>
      <c r="O89" s="258"/>
    </row>
    <row r="90" spans="13:15" x14ac:dyDescent="0.2">
      <c r="M90" s="258"/>
      <c r="N90" s="258"/>
      <c r="O90" s="258"/>
    </row>
    <row r="91" spans="13:15" x14ac:dyDescent="0.2">
      <c r="M91" s="258"/>
      <c r="N91" s="258"/>
      <c r="O91" s="258"/>
    </row>
    <row r="92" spans="13:15" x14ac:dyDescent="0.2">
      <c r="M92" s="258"/>
      <c r="N92" s="258"/>
      <c r="O92" s="258"/>
    </row>
    <row r="93" spans="13:15" x14ac:dyDescent="0.2">
      <c r="M93" s="258"/>
      <c r="N93" s="258"/>
      <c r="O93" s="258"/>
    </row>
    <row r="94" spans="13:15" x14ac:dyDescent="0.2">
      <c r="M94" s="258"/>
      <c r="N94" s="258"/>
      <c r="O94" s="258"/>
    </row>
    <row r="95" spans="13:15" x14ac:dyDescent="0.2">
      <c r="M95" s="258"/>
      <c r="N95" s="258"/>
      <c r="O95" s="258"/>
    </row>
    <row r="96" spans="13:15" x14ac:dyDescent="0.2">
      <c r="M96" s="258"/>
      <c r="N96" s="258"/>
      <c r="O96" s="258"/>
    </row>
    <row r="97" spans="13:15" x14ac:dyDescent="0.2">
      <c r="M97" s="258"/>
      <c r="N97" s="258"/>
      <c r="O97" s="258"/>
    </row>
    <row r="98" spans="13:15" x14ac:dyDescent="0.2">
      <c r="M98" s="258"/>
      <c r="N98" s="258"/>
      <c r="O98" s="258"/>
    </row>
    <row r="99" spans="13:15" x14ac:dyDescent="0.2">
      <c r="M99" s="258"/>
      <c r="N99" s="258"/>
      <c r="O99" s="258"/>
    </row>
    <row r="100" spans="13:15" x14ac:dyDescent="0.2">
      <c r="M100" s="258"/>
      <c r="N100" s="258"/>
      <c r="O100" s="258"/>
    </row>
    <row r="101" spans="13:15" x14ac:dyDescent="0.2">
      <c r="M101" s="258"/>
      <c r="N101" s="258"/>
      <c r="O101" s="258"/>
    </row>
    <row r="102" spans="13:15" x14ac:dyDescent="0.2">
      <c r="M102" s="258"/>
      <c r="N102" s="258"/>
      <c r="O102" s="258"/>
    </row>
    <row r="103" spans="13:15" x14ac:dyDescent="0.2">
      <c r="M103" s="258"/>
      <c r="N103" s="258"/>
      <c r="O103" s="258"/>
    </row>
    <row r="104" spans="13:15" x14ac:dyDescent="0.2">
      <c r="M104" s="258"/>
      <c r="N104" s="258"/>
      <c r="O104" s="258"/>
    </row>
    <row r="105" spans="13:15" x14ac:dyDescent="0.2">
      <c r="M105" s="258"/>
      <c r="N105" s="258"/>
      <c r="O105" s="258"/>
    </row>
    <row r="106" spans="13:15" x14ac:dyDescent="0.2">
      <c r="M106" s="258"/>
      <c r="N106" s="258"/>
      <c r="O106" s="258"/>
    </row>
    <row r="107" spans="13:15" x14ac:dyDescent="0.2">
      <c r="M107" s="258"/>
      <c r="N107" s="258"/>
      <c r="O107" s="258"/>
    </row>
    <row r="108" spans="13:15" x14ac:dyDescent="0.2">
      <c r="M108" s="258"/>
      <c r="N108" s="258"/>
      <c r="O108" s="258"/>
    </row>
    <row r="109" spans="13:15" x14ac:dyDescent="0.2">
      <c r="M109" s="258"/>
      <c r="N109" s="258"/>
      <c r="O109" s="258"/>
    </row>
    <row r="110" spans="13:15" x14ac:dyDescent="0.2">
      <c r="M110" s="258"/>
      <c r="N110" s="258"/>
      <c r="O110" s="258"/>
    </row>
    <row r="111" spans="13:15" x14ac:dyDescent="0.2">
      <c r="M111" s="258"/>
      <c r="N111" s="258"/>
      <c r="O111" s="258"/>
    </row>
    <row r="112" spans="13:15" x14ac:dyDescent="0.2">
      <c r="M112" s="258"/>
      <c r="N112" s="258"/>
      <c r="O112" s="258"/>
    </row>
    <row r="113" spans="13:15" x14ac:dyDescent="0.2">
      <c r="M113" s="258"/>
      <c r="N113" s="258"/>
      <c r="O113" s="258"/>
    </row>
  </sheetData>
  <mergeCells count="33">
    <mergeCell ref="K10:L10"/>
    <mergeCell ref="E13:E15"/>
    <mergeCell ref="F13:F15"/>
    <mergeCell ref="G13:G15"/>
    <mergeCell ref="H13:H15"/>
    <mergeCell ref="I13:I15"/>
    <mergeCell ref="K13:K15"/>
    <mergeCell ref="L11:L15"/>
    <mergeCell ref="C61:G61"/>
    <mergeCell ref="F29:F30"/>
    <mergeCell ref="C59:H59"/>
    <mergeCell ref="E52:F52"/>
    <mergeCell ref="E48:F49"/>
    <mergeCell ref="C29:C30"/>
    <mergeCell ref="E54:F54"/>
    <mergeCell ref="E50:F50"/>
    <mergeCell ref="G48:G49"/>
    <mergeCell ref="B2:L2"/>
    <mergeCell ref="E53:F53"/>
    <mergeCell ref="E51:F51"/>
    <mergeCell ref="B11:B15"/>
    <mergeCell ref="C11:C15"/>
    <mergeCell ref="D11:F12"/>
    <mergeCell ref="G11:K12"/>
    <mergeCell ref="D29:D30"/>
    <mergeCell ref="E29:E30"/>
    <mergeCell ref="H29:H30"/>
    <mergeCell ref="G29:G30"/>
    <mergeCell ref="C48:C49"/>
    <mergeCell ref="D48:D49"/>
    <mergeCell ref="B3:F3"/>
    <mergeCell ref="B5:F5"/>
    <mergeCell ref="D13:D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CCC"/>
  </sheetPr>
  <dimension ref="B1:I34"/>
  <sheetViews>
    <sheetView topLeftCell="A4" workbookViewId="0">
      <selection activeCell="D19" sqref="D19"/>
    </sheetView>
  </sheetViews>
  <sheetFormatPr defaultRowHeight="12.75" x14ac:dyDescent="0.2"/>
  <cols>
    <col min="1" max="1" width="7.140625" style="233" customWidth="1"/>
    <col min="2" max="2" width="55.85546875" style="233" customWidth="1"/>
    <col min="3" max="3" width="6.7109375" style="233" customWidth="1"/>
    <col min="4" max="4" width="18.140625" style="279" customWidth="1"/>
    <col min="5" max="5" width="17.28515625" style="279" customWidth="1"/>
    <col min="6" max="6" width="10" style="233" bestFit="1" customWidth="1"/>
    <col min="7" max="7" width="12.42578125" style="233" bestFit="1" customWidth="1"/>
    <col min="8" max="8" width="12.28515625" style="269" bestFit="1" customWidth="1"/>
    <col min="9" max="9" width="9.140625" style="233"/>
    <col min="10" max="10" width="9.140625" style="233" customWidth="1"/>
    <col min="11" max="16384" width="9.140625" style="233"/>
  </cols>
  <sheetData>
    <row r="1" spans="2:9" x14ac:dyDescent="0.2">
      <c r="B1" s="505" t="s">
        <v>93</v>
      </c>
      <c r="C1" s="505"/>
      <c r="D1" s="505"/>
      <c r="E1" s="505"/>
    </row>
    <row r="2" spans="2:9" x14ac:dyDescent="0.2">
      <c r="B2" s="446"/>
      <c r="C2" s="446"/>
      <c r="D2" s="446"/>
      <c r="E2" s="446"/>
    </row>
    <row r="3" spans="2:9" x14ac:dyDescent="0.2">
      <c r="B3" s="505" t="s">
        <v>51</v>
      </c>
      <c r="C3" s="505"/>
      <c r="D3" s="505"/>
      <c r="E3" s="505"/>
    </row>
    <row r="4" spans="2:9" ht="13.5" customHeight="1" thickBot="1" x14ac:dyDescent="0.25">
      <c r="B4" s="255"/>
      <c r="C4" s="446"/>
      <c r="D4" s="278"/>
      <c r="E4" s="279" t="s">
        <v>94</v>
      </c>
    </row>
    <row r="5" spans="2:9" s="259" customFormat="1" x14ac:dyDescent="0.2">
      <c r="B5" s="524" t="s">
        <v>95</v>
      </c>
      <c r="C5" s="527" t="s">
        <v>96</v>
      </c>
      <c r="D5" s="518" t="s">
        <v>97</v>
      </c>
      <c r="E5" s="521" t="s">
        <v>98</v>
      </c>
      <c r="H5" s="261"/>
    </row>
    <row r="6" spans="2:9" s="259" customFormat="1" x14ac:dyDescent="0.2">
      <c r="B6" s="525"/>
      <c r="C6" s="525"/>
      <c r="D6" s="519"/>
      <c r="E6" s="522"/>
      <c r="H6" s="261"/>
    </row>
    <row r="7" spans="2:9" s="259" customFormat="1" ht="13.5" thickBot="1" x14ac:dyDescent="0.25">
      <c r="B7" s="526"/>
      <c r="C7" s="526"/>
      <c r="D7" s="520"/>
      <c r="E7" s="523"/>
      <c r="H7" s="261"/>
    </row>
    <row r="8" spans="2:9" x14ac:dyDescent="0.2">
      <c r="B8" s="242" t="s">
        <v>99</v>
      </c>
      <c r="C8" s="397"/>
      <c r="D8" s="253"/>
      <c r="E8" s="253"/>
    </row>
    <row r="9" spans="2:9" x14ac:dyDescent="0.2">
      <c r="B9" s="237" t="s">
        <v>100</v>
      </c>
      <c r="C9" s="236"/>
      <c r="D9" s="401">
        <f>'FORM 1'!L22</f>
        <v>0</v>
      </c>
      <c r="E9" s="250"/>
      <c r="F9" s="279"/>
      <c r="G9" s="269"/>
      <c r="I9" s="279"/>
    </row>
    <row r="10" spans="2:9" x14ac:dyDescent="0.2">
      <c r="B10" s="237" t="s">
        <v>101</v>
      </c>
      <c r="C10" s="236"/>
      <c r="D10" s="401">
        <f>'FORM 1'!F37</f>
        <v>0</v>
      </c>
      <c r="E10" s="250"/>
      <c r="F10" s="279"/>
      <c r="G10" s="269"/>
      <c r="I10" s="279"/>
    </row>
    <row r="11" spans="2:9" x14ac:dyDescent="0.2">
      <c r="B11" s="237" t="s">
        <v>102</v>
      </c>
      <c r="C11" s="236"/>
      <c r="D11" s="401">
        <f>'FORM 1'!G37</f>
        <v>0</v>
      </c>
      <c r="E11" s="250"/>
      <c r="F11" s="279"/>
      <c r="G11" s="269"/>
      <c r="I11" s="279"/>
    </row>
    <row r="12" spans="2:9" x14ac:dyDescent="0.2">
      <c r="B12" s="237" t="s">
        <v>103</v>
      </c>
      <c r="C12" s="236"/>
      <c r="D12" s="402">
        <f>SUM(D9:D11)</f>
        <v>0</v>
      </c>
      <c r="E12" s="404">
        <f>SUM(E9:E11)</f>
        <v>0</v>
      </c>
      <c r="F12" s="279"/>
      <c r="G12" s="269"/>
      <c r="I12" s="279"/>
    </row>
    <row r="13" spans="2:9" ht="13.5" thickBot="1" x14ac:dyDescent="0.25">
      <c r="B13" s="237" t="s">
        <v>104</v>
      </c>
      <c r="C13" s="236">
        <v>1</v>
      </c>
      <c r="D13" s="401">
        <f>NOTES!D13</f>
        <v>0</v>
      </c>
      <c r="E13" s="250"/>
      <c r="F13" s="279"/>
      <c r="G13" s="269"/>
      <c r="I13" s="279"/>
    </row>
    <row r="14" spans="2:9" ht="13.5" thickBot="1" x14ac:dyDescent="0.25">
      <c r="B14" s="243" t="s">
        <v>105</v>
      </c>
      <c r="C14" s="236"/>
      <c r="D14" s="403">
        <f>SUM(D12:D13)</f>
        <v>0</v>
      </c>
      <c r="E14" s="403">
        <f>SUM(E12:E13)</f>
        <v>0</v>
      </c>
      <c r="G14" s="269"/>
    </row>
    <row r="15" spans="2:9" x14ac:dyDescent="0.2">
      <c r="B15" s="237"/>
      <c r="C15" s="236"/>
      <c r="D15" s="250"/>
      <c r="E15" s="250"/>
      <c r="G15" s="269"/>
    </row>
    <row r="16" spans="2:9" x14ac:dyDescent="0.2">
      <c r="B16" s="243" t="s">
        <v>106</v>
      </c>
      <c r="C16" s="236">
        <v>2</v>
      </c>
      <c r="D16" s="250">
        <f>NOTES!D23</f>
        <v>0</v>
      </c>
      <c r="E16" s="250"/>
      <c r="G16" s="269"/>
    </row>
    <row r="17" spans="2:8" x14ac:dyDescent="0.2">
      <c r="B17" s="281" t="s">
        <v>467</v>
      </c>
      <c r="C17" s="398">
        <v>3</v>
      </c>
      <c r="D17" s="250">
        <f>NOTES!D33</f>
        <v>0</v>
      </c>
      <c r="E17" s="250"/>
      <c r="F17" s="279"/>
      <c r="G17" s="269"/>
    </row>
    <row r="18" spans="2:8" x14ac:dyDescent="0.2">
      <c r="B18" s="237" t="s">
        <v>107</v>
      </c>
      <c r="C18" s="236">
        <v>4</v>
      </c>
      <c r="D18" s="250">
        <f>NOTES!D43</f>
        <v>0</v>
      </c>
      <c r="E18" s="250"/>
      <c r="G18" s="269"/>
      <c r="H18" s="283"/>
    </row>
    <row r="19" spans="2:8" x14ac:dyDescent="0.2">
      <c r="B19" s="237" t="s">
        <v>108</v>
      </c>
      <c r="C19" s="236">
        <v>5</v>
      </c>
      <c r="D19" s="250">
        <f>NOTES!D54</f>
        <v>0</v>
      </c>
      <c r="E19" s="250"/>
      <c r="G19" s="269"/>
    </row>
    <row r="20" spans="2:8" ht="13.5" thickBot="1" x14ac:dyDescent="0.25">
      <c r="B20" s="337" t="s">
        <v>109</v>
      </c>
      <c r="C20" s="236"/>
      <c r="D20" s="339">
        <f>SUM(D16:D19)</f>
        <v>0</v>
      </c>
      <c r="E20" s="339">
        <f>SUM(E16:E19)</f>
        <v>0</v>
      </c>
      <c r="G20" s="269"/>
    </row>
    <row r="21" spans="2:8" ht="13.5" thickBot="1" x14ac:dyDescent="0.25">
      <c r="B21" s="243" t="s">
        <v>110</v>
      </c>
      <c r="C21" s="399"/>
      <c r="D21" s="285">
        <f>D14-D20</f>
        <v>0</v>
      </c>
      <c r="E21" s="285">
        <f>E14-E20</f>
        <v>0</v>
      </c>
      <c r="F21" s="286"/>
      <c r="G21" s="269"/>
    </row>
    <row r="22" spans="2:8" x14ac:dyDescent="0.2">
      <c r="B22" s="243"/>
      <c r="C22" s="399"/>
      <c r="D22" s="287"/>
      <c r="E22" s="287"/>
      <c r="G22" s="269"/>
    </row>
    <row r="23" spans="2:8" x14ac:dyDescent="0.2">
      <c r="B23" s="288" t="s">
        <v>111</v>
      </c>
      <c r="C23" s="399"/>
      <c r="D23" s="289"/>
      <c r="E23" s="289"/>
      <c r="G23" s="269"/>
    </row>
    <row r="24" spans="2:8" ht="13.5" thickBot="1" x14ac:dyDescent="0.25">
      <c r="B24" s="281"/>
      <c r="C24" s="400"/>
      <c r="D24" s="254"/>
      <c r="E24" s="254"/>
      <c r="G24" s="269"/>
    </row>
    <row r="25" spans="2:8" ht="13.5" thickBot="1" x14ac:dyDescent="0.25">
      <c r="B25" s="290" t="s">
        <v>112</v>
      </c>
      <c r="C25" s="290"/>
      <c r="D25" s="338">
        <f>D21-D23</f>
        <v>0</v>
      </c>
      <c r="E25" s="314">
        <f>E21-E23</f>
        <v>0</v>
      </c>
      <c r="F25" s="279"/>
      <c r="G25" s="269"/>
    </row>
    <row r="26" spans="2:8" x14ac:dyDescent="0.2">
      <c r="B26" s="291"/>
      <c r="C26" s="257"/>
      <c r="D26" s="292"/>
      <c r="E26" s="292"/>
      <c r="F26" s="293"/>
    </row>
    <row r="28" spans="2:8" x14ac:dyDescent="0.2">
      <c r="B28" s="255" t="s">
        <v>86</v>
      </c>
    </row>
    <row r="29" spans="2:8" ht="7.5" customHeight="1" x14ac:dyDescent="0.2"/>
    <row r="30" spans="2:8" x14ac:dyDescent="0.2">
      <c r="B30" s="506" t="s">
        <v>113</v>
      </c>
      <c r="C30" s="506"/>
      <c r="D30" s="506"/>
      <c r="E30" s="506"/>
    </row>
    <row r="31" spans="2:8" x14ac:dyDescent="0.2">
      <c r="B31" s="506" t="s">
        <v>114</v>
      </c>
      <c r="C31" s="506"/>
      <c r="D31" s="506"/>
      <c r="E31" s="506"/>
      <c r="G31" s="372"/>
    </row>
    <row r="32" spans="2:8" x14ac:dyDescent="0.2">
      <c r="B32" s="506" t="s">
        <v>115</v>
      </c>
      <c r="C32" s="506"/>
      <c r="D32" s="506"/>
      <c r="E32" s="506"/>
    </row>
    <row r="33" spans="2:5" x14ac:dyDescent="0.2">
      <c r="B33" s="506" t="s">
        <v>116</v>
      </c>
      <c r="C33" s="506"/>
      <c r="D33" s="506"/>
      <c r="E33" s="506"/>
    </row>
    <row r="34" spans="2:5" x14ac:dyDescent="0.2">
      <c r="B34" s="506" t="s">
        <v>117</v>
      </c>
      <c r="C34" s="506"/>
      <c r="D34" s="506"/>
      <c r="E34" s="506"/>
    </row>
  </sheetData>
  <mergeCells count="11">
    <mergeCell ref="B30:E30"/>
    <mergeCell ref="B31:E31"/>
    <mergeCell ref="B32:E32"/>
    <mergeCell ref="B33:E33"/>
    <mergeCell ref="B34:E34"/>
    <mergeCell ref="D5:D7"/>
    <mergeCell ref="E5:E7"/>
    <mergeCell ref="B5:B7"/>
    <mergeCell ref="C5:C7"/>
    <mergeCell ref="B1:E1"/>
    <mergeCell ref="B3:E3"/>
  </mergeCells>
  <phoneticPr fontId="5" type="noConversion"/>
  <pageMargins left="0.94488188976377963" right="0.74803149606299213"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99"/>
    <pageSetUpPr fitToPage="1"/>
  </sheetPr>
  <dimension ref="B1:I70"/>
  <sheetViews>
    <sheetView topLeftCell="A40" workbookViewId="0">
      <selection activeCell="H52" sqref="H52"/>
    </sheetView>
  </sheetViews>
  <sheetFormatPr defaultRowHeight="12.75" x14ac:dyDescent="0.2"/>
  <cols>
    <col min="1" max="1" width="6" style="233" customWidth="1"/>
    <col min="2" max="2" width="7" style="233" customWidth="1"/>
    <col min="3" max="3" width="37.140625" style="233" customWidth="1"/>
    <col min="4" max="4" width="11.28515625" style="294" customWidth="1"/>
    <col min="5" max="5" width="18.42578125" style="295" customWidth="1"/>
    <col min="6" max="6" width="18.85546875" style="233" customWidth="1"/>
    <col min="7" max="8" width="10" style="233" bestFit="1" customWidth="1"/>
    <col min="9" max="16384" width="9.140625" style="233"/>
  </cols>
  <sheetData>
    <row r="1" spans="2:7" x14ac:dyDescent="0.2">
      <c r="B1" s="505" t="s">
        <v>118</v>
      </c>
      <c r="C1" s="505"/>
      <c r="D1" s="505"/>
      <c r="E1" s="256"/>
    </row>
    <row r="2" spans="2:7" ht="13.5" thickBot="1" x14ac:dyDescent="0.25">
      <c r="F2" s="295" t="s">
        <v>119</v>
      </c>
    </row>
    <row r="3" spans="2:7" s="259" customFormat="1" ht="12.75" customHeight="1" x14ac:dyDescent="0.2">
      <c r="B3" s="527" t="s">
        <v>120</v>
      </c>
      <c r="C3" s="531"/>
      <c r="D3" s="489" t="s">
        <v>96</v>
      </c>
      <c r="E3" s="533" t="s">
        <v>121</v>
      </c>
      <c r="F3" s="528" t="s">
        <v>122</v>
      </c>
    </row>
    <row r="4" spans="2:7" s="259" customFormat="1" ht="20.25" customHeight="1" thickBot="1" x14ac:dyDescent="0.25">
      <c r="B4" s="526"/>
      <c r="C4" s="532"/>
      <c r="D4" s="491"/>
      <c r="E4" s="534"/>
      <c r="F4" s="529"/>
    </row>
    <row r="5" spans="2:7" x14ac:dyDescent="0.2">
      <c r="B5" s="408" t="s">
        <v>123</v>
      </c>
      <c r="C5" s="296" t="s">
        <v>124</v>
      </c>
      <c r="D5" s="297"/>
      <c r="E5" s="298"/>
      <c r="F5" s="250"/>
      <c r="G5" s="240"/>
    </row>
    <row r="6" spans="2:7" x14ac:dyDescent="0.2">
      <c r="B6" s="237">
        <v>1</v>
      </c>
      <c r="C6" s="299" t="s">
        <v>125</v>
      </c>
      <c r="D6" s="284"/>
      <c r="E6" s="300"/>
      <c r="F6" s="250"/>
      <c r="G6" s="240"/>
    </row>
    <row r="7" spans="2:7" x14ac:dyDescent="0.2">
      <c r="B7" s="405">
        <v>1.1000000000000001</v>
      </c>
      <c r="C7" s="240" t="s">
        <v>126</v>
      </c>
      <c r="D7" s="280"/>
      <c r="E7" s="301"/>
      <c r="F7" s="250"/>
    </row>
    <row r="8" spans="2:7" x14ac:dyDescent="0.2">
      <c r="B8" s="405">
        <v>1.2</v>
      </c>
      <c r="C8" s="302" t="s">
        <v>127</v>
      </c>
      <c r="D8" s="280">
        <v>6</v>
      </c>
      <c r="E8" s="295">
        <f>NOTES!D64</f>
        <v>0</v>
      </c>
      <c r="F8" s="303"/>
    </row>
    <row r="9" spans="2:7" ht="13.5" thickBot="1" x14ac:dyDescent="0.25">
      <c r="B9" s="405">
        <v>1.3</v>
      </c>
      <c r="C9" s="302" t="s">
        <v>128</v>
      </c>
      <c r="D9" s="280"/>
      <c r="F9" s="303"/>
    </row>
    <row r="10" spans="2:7" ht="13.5" thickBot="1" x14ac:dyDescent="0.25">
      <c r="B10" s="237"/>
      <c r="C10" s="302"/>
      <c r="D10" s="280"/>
      <c r="E10" s="304">
        <f>SUM(E6:E9)</f>
        <v>0</v>
      </c>
      <c r="F10" s="304">
        <f>SUM(F6:F9)</f>
        <v>0</v>
      </c>
    </row>
    <row r="11" spans="2:7" x14ac:dyDescent="0.2">
      <c r="B11" s="237">
        <v>2</v>
      </c>
      <c r="C11" s="299" t="s">
        <v>129</v>
      </c>
      <c r="D11" s="284"/>
      <c r="E11" s="300"/>
      <c r="F11" s="250"/>
    </row>
    <row r="12" spans="2:7" x14ac:dyDescent="0.2">
      <c r="B12" s="237">
        <v>2.1</v>
      </c>
      <c r="C12" s="240" t="s">
        <v>130</v>
      </c>
      <c r="D12" s="530">
        <v>7</v>
      </c>
      <c r="E12" s="300">
        <f>NOTES!G71</f>
        <v>0</v>
      </c>
      <c r="F12" s="250"/>
      <c r="G12" s="279"/>
    </row>
    <row r="13" spans="2:7" x14ac:dyDescent="0.2">
      <c r="B13" s="237"/>
      <c r="C13" s="240" t="s">
        <v>131</v>
      </c>
      <c r="D13" s="530"/>
      <c r="E13" s="301">
        <f>NOTES!G76</f>
        <v>0</v>
      </c>
      <c r="F13" s="250"/>
      <c r="G13" s="279"/>
    </row>
    <row r="14" spans="2:7" x14ac:dyDescent="0.2">
      <c r="B14" s="237"/>
      <c r="C14" s="240" t="s">
        <v>132</v>
      </c>
      <c r="D14" s="530"/>
      <c r="E14" s="301">
        <f>NOTES!G79</f>
        <v>0</v>
      </c>
      <c r="F14" s="250"/>
      <c r="G14" s="279"/>
    </row>
    <row r="15" spans="2:7" x14ac:dyDescent="0.2">
      <c r="B15" s="237">
        <v>2.2000000000000002</v>
      </c>
      <c r="C15" s="240" t="s">
        <v>133</v>
      </c>
      <c r="D15" s="282">
        <v>8</v>
      </c>
      <c r="E15" s="295">
        <f>NOTES!D94</f>
        <v>0</v>
      </c>
      <c r="F15" s="250"/>
      <c r="G15" s="279"/>
    </row>
    <row r="16" spans="2:7" x14ac:dyDescent="0.2">
      <c r="B16" s="237">
        <v>2.2999999999999998</v>
      </c>
      <c r="C16" s="240" t="s">
        <v>134</v>
      </c>
      <c r="D16" s="280">
        <v>9</v>
      </c>
      <c r="E16" s="295">
        <f>NOTES!D104</f>
        <v>0</v>
      </c>
      <c r="F16" s="250"/>
    </row>
    <row r="17" spans="2:8" x14ac:dyDescent="0.2">
      <c r="B17" s="237">
        <v>2.4</v>
      </c>
      <c r="C17" s="240" t="s">
        <v>135</v>
      </c>
      <c r="D17" s="280">
        <v>10</v>
      </c>
      <c r="E17" s="295">
        <f>NOTES!D114</f>
        <v>0</v>
      </c>
      <c r="F17" s="250"/>
    </row>
    <row r="18" spans="2:8" x14ac:dyDescent="0.2">
      <c r="B18" s="237">
        <v>2.5</v>
      </c>
      <c r="C18" s="395" t="s">
        <v>136</v>
      </c>
      <c r="D18" s="306"/>
      <c r="F18" s="250"/>
    </row>
    <row r="19" spans="2:8" x14ac:dyDescent="0.2">
      <c r="B19" s="405" t="s">
        <v>137</v>
      </c>
      <c r="C19" s="240" t="s">
        <v>138</v>
      </c>
      <c r="D19" s="280"/>
      <c r="F19" s="250"/>
    </row>
    <row r="20" spans="2:8" x14ac:dyDescent="0.2">
      <c r="B20" s="237"/>
      <c r="C20" s="240" t="s">
        <v>139</v>
      </c>
      <c r="D20" s="280"/>
      <c r="F20" s="250"/>
    </row>
    <row r="21" spans="2:8" x14ac:dyDescent="0.2">
      <c r="B21" s="237"/>
      <c r="C21" s="240" t="s">
        <v>139</v>
      </c>
      <c r="D21" s="280"/>
      <c r="F21" s="250"/>
    </row>
    <row r="22" spans="2:8" x14ac:dyDescent="0.2">
      <c r="B22" s="237"/>
      <c r="C22" s="240" t="s">
        <v>139</v>
      </c>
      <c r="D22" s="280"/>
      <c r="F22" s="250"/>
    </row>
    <row r="23" spans="2:8" ht="13.5" thickBot="1" x14ac:dyDescent="0.25">
      <c r="B23" s="405" t="s">
        <v>140</v>
      </c>
      <c r="C23" s="240" t="s">
        <v>141</v>
      </c>
      <c r="D23" s="280"/>
      <c r="F23" s="250"/>
    </row>
    <row r="24" spans="2:8" ht="13.5" thickBot="1" x14ac:dyDescent="0.25">
      <c r="B24" s="237"/>
      <c r="C24" s="240"/>
      <c r="D24" s="280"/>
      <c r="E24" s="304">
        <f>SUM(E12:E23)</f>
        <v>0</v>
      </c>
      <c r="F24" s="248">
        <f>SUM(F12:F23)</f>
        <v>0</v>
      </c>
    </row>
    <row r="25" spans="2:8" ht="13.5" thickBot="1" x14ac:dyDescent="0.25">
      <c r="B25" s="237">
        <v>3</v>
      </c>
      <c r="C25" s="299" t="s">
        <v>142</v>
      </c>
      <c r="D25" s="284"/>
      <c r="E25" s="307">
        <f>E10+E24</f>
        <v>0</v>
      </c>
      <c r="F25" s="308">
        <f>F10+F24</f>
        <v>0</v>
      </c>
    </row>
    <row r="26" spans="2:8" x14ac:dyDescent="0.2">
      <c r="B26" s="237"/>
      <c r="C26" s="240"/>
      <c r="D26" s="280"/>
      <c r="E26" s="300"/>
      <c r="F26" s="250"/>
    </row>
    <row r="27" spans="2:8" x14ac:dyDescent="0.2">
      <c r="B27" s="408" t="s">
        <v>143</v>
      </c>
      <c r="C27" s="305" t="s">
        <v>144</v>
      </c>
      <c r="D27" s="284"/>
      <c r="E27" s="300"/>
      <c r="F27" s="250"/>
    </row>
    <row r="28" spans="2:8" x14ac:dyDescent="0.2">
      <c r="B28" s="407">
        <v>4</v>
      </c>
      <c r="C28" s="299" t="s">
        <v>145</v>
      </c>
      <c r="D28" s="280"/>
      <c r="E28" s="300"/>
      <c r="F28" s="250"/>
    </row>
    <row r="29" spans="2:8" x14ac:dyDescent="0.2">
      <c r="B29" s="237">
        <v>4.0999999999999996</v>
      </c>
      <c r="C29" s="240" t="s">
        <v>146</v>
      </c>
      <c r="D29" s="280"/>
      <c r="E29" s="300">
        <f>'FORM 4'!C14</f>
        <v>0</v>
      </c>
      <c r="F29" s="250">
        <f>'FORM 4'!C8</f>
        <v>0</v>
      </c>
    </row>
    <row r="30" spans="2:8" x14ac:dyDescent="0.2">
      <c r="B30" s="237">
        <v>4.2</v>
      </c>
      <c r="C30" s="395" t="s">
        <v>147</v>
      </c>
      <c r="D30" s="280"/>
      <c r="E30" s="300">
        <f>'FORM 4'!D14</f>
        <v>0</v>
      </c>
      <c r="F30" s="250">
        <f>'FORM 4'!D8</f>
        <v>0</v>
      </c>
      <c r="G30" s="406"/>
      <c r="H30" s="286"/>
    </row>
    <row r="31" spans="2:8" x14ac:dyDescent="0.2">
      <c r="B31" s="237">
        <v>4.3</v>
      </c>
      <c r="C31" s="240" t="s">
        <v>148</v>
      </c>
      <c r="D31" s="284"/>
      <c r="E31" s="300">
        <f>'FORM 4'!E14</f>
        <v>0</v>
      </c>
      <c r="F31" s="250">
        <f>'FORM 4'!E8</f>
        <v>0</v>
      </c>
      <c r="G31" s="286"/>
    </row>
    <row r="32" spans="2:8" ht="13.5" thickBot="1" x14ac:dyDescent="0.25">
      <c r="B32" s="237">
        <v>4.4000000000000004</v>
      </c>
      <c r="C32" s="240" t="s">
        <v>128</v>
      </c>
      <c r="D32" s="284"/>
      <c r="E32" s="300">
        <f>'FORM 4'!F14</f>
        <v>0</v>
      </c>
      <c r="F32" s="250">
        <f>'FORM 4'!F8</f>
        <v>0</v>
      </c>
      <c r="G32" s="286"/>
    </row>
    <row r="33" spans="2:9" ht="13.5" thickBot="1" x14ac:dyDescent="0.25">
      <c r="B33" s="237">
        <v>5</v>
      </c>
      <c r="C33" s="299" t="s">
        <v>149</v>
      </c>
      <c r="D33" s="280"/>
      <c r="E33" s="304">
        <f>'FORM 4'!G14</f>
        <v>0</v>
      </c>
      <c r="F33" s="248">
        <f>'FORM 4'!G8</f>
        <v>0</v>
      </c>
      <c r="G33" s="286"/>
      <c r="H33" s="286"/>
    </row>
    <row r="34" spans="2:9" x14ac:dyDescent="0.2">
      <c r="B34" s="237"/>
      <c r="C34" s="240"/>
      <c r="D34" s="284"/>
      <c r="E34" s="298"/>
      <c r="F34" s="253"/>
      <c r="G34" s="286"/>
    </row>
    <row r="35" spans="2:9" x14ac:dyDescent="0.2">
      <c r="B35" s="237">
        <v>6</v>
      </c>
      <c r="C35" s="299" t="s">
        <v>150</v>
      </c>
      <c r="D35" s="280"/>
      <c r="E35" s="300"/>
      <c r="F35" s="250"/>
      <c r="G35" s="286"/>
    </row>
    <row r="36" spans="2:9" x14ac:dyDescent="0.2">
      <c r="B36" s="237">
        <v>6.1</v>
      </c>
      <c r="C36" s="240" t="s">
        <v>151</v>
      </c>
      <c r="D36" s="280">
        <v>11</v>
      </c>
      <c r="E36" s="300">
        <f>NOTES!D124</f>
        <v>0</v>
      </c>
      <c r="F36" s="250"/>
      <c r="G36" s="286"/>
      <c r="H36" s="286"/>
    </row>
    <row r="37" spans="2:9" x14ac:dyDescent="0.2">
      <c r="B37" s="237">
        <v>6.2</v>
      </c>
      <c r="C37" s="240" t="s">
        <v>152</v>
      </c>
      <c r="D37" s="284"/>
      <c r="E37" s="300"/>
      <c r="F37" s="250"/>
      <c r="G37" s="286"/>
      <c r="H37" s="286"/>
    </row>
    <row r="38" spans="2:9" x14ac:dyDescent="0.2">
      <c r="B38" s="237"/>
      <c r="C38" s="240"/>
      <c r="D38" s="284"/>
      <c r="E38" s="300"/>
      <c r="F38" s="250"/>
      <c r="G38" s="286"/>
      <c r="H38" s="286"/>
    </row>
    <row r="39" spans="2:9" x14ac:dyDescent="0.2">
      <c r="B39" s="237">
        <v>7</v>
      </c>
      <c r="C39" s="299" t="s">
        <v>153</v>
      </c>
      <c r="D39" s="237"/>
      <c r="E39" s="300"/>
      <c r="F39" s="250"/>
      <c r="G39" s="279"/>
      <c r="I39" s="286"/>
    </row>
    <row r="40" spans="2:9" x14ac:dyDescent="0.2">
      <c r="B40" s="237">
        <v>7.1</v>
      </c>
      <c r="C40" s="240" t="s">
        <v>154</v>
      </c>
      <c r="D40" s="280">
        <v>12</v>
      </c>
      <c r="E40" s="300">
        <f>NOTES!F134</f>
        <v>0</v>
      </c>
      <c r="F40" s="250"/>
      <c r="G40" s="279"/>
      <c r="I40" s="286"/>
    </row>
    <row r="41" spans="2:9" x14ac:dyDescent="0.2">
      <c r="B41" s="237">
        <v>7.2</v>
      </c>
      <c r="C41" s="240" t="s">
        <v>155</v>
      </c>
      <c r="D41" s="237"/>
      <c r="E41" s="300"/>
      <c r="F41" s="250"/>
      <c r="G41" s="279"/>
      <c r="I41" s="286"/>
    </row>
    <row r="42" spans="2:9" x14ac:dyDescent="0.2">
      <c r="B42" s="237">
        <v>7.3</v>
      </c>
      <c r="C42" s="240" t="s">
        <v>156</v>
      </c>
      <c r="D42" s="280"/>
      <c r="E42" s="300"/>
      <c r="F42" s="250"/>
      <c r="G42" s="279"/>
      <c r="I42" s="286"/>
    </row>
    <row r="43" spans="2:9" ht="13.5" customHeight="1" x14ac:dyDescent="0.2">
      <c r="B43" s="237">
        <v>7.4</v>
      </c>
      <c r="C43" s="309" t="s">
        <v>157</v>
      </c>
      <c r="D43" s="282"/>
      <c r="E43" s="300"/>
      <c r="F43" s="250"/>
    </row>
    <row r="44" spans="2:9" ht="14.25" customHeight="1" x14ac:dyDescent="0.2">
      <c r="B44" s="237">
        <v>7.5</v>
      </c>
      <c r="C44" s="395" t="s">
        <v>158</v>
      </c>
      <c r="D44" s="280">
        <v>13</v>
      </c>
      <c r="E44" s="310">
        <f>NOTES!D144</f>
        <v>0</v>
      </c>
      <c r="F44" s="289"/>
    </row>
    <row r="45" spans="2:9" ht="13.5" thickBot="1" x14ac:dyDescent="0.25">
      <c r="B45" s="237">
        <v>7.6</v>
      </c>
      <c r="C45" s="309" t="s">
        <v>128</v>
      </c>
      <c r="D45" s="280"/>
      <c r="E45" s="300"/>
      <c r="F45" s="289"/>
    </row>
    <row r="46" spans="2:9" ht="13.5" thickBot="1" x14ac:dyDescent="0.25">
      <c r="B46" s="237">
        <v>8</v>
      </c>
      <c r="C46" s="299" t="s">
        <v>159</v>
      </c>
      <c r="D46" s="284"/>
      <c r="E46" s="304">
        <f>SUM(E36:E45)</f>
        <v>0</v>
      </c>
      <c r="F46" s="248">
        <f>SUM(F36:F45)</f>
        <v>0</v>
      </c>
      <c r="G46" s="286"/>
    </row>
    <row r="47" spans="2:9" ht="13.5" thickBot="1" x14ac:dyDescent="0.25">
      <c r="B47" s="245">
        <v>9</v>
      </c>
      <c r="C47" s="311" t="s">
        <v>160</v>
      </c>
      <c r="D47" s="312"/>
      <c r="E47" s="313">
        <f>+E46+E33</f>
        <v>0</v>
      </c>
      <c r="F47" s="314">
        <f>+F46+F33</f>
        <v>0</v>
      </c>
    </row>
    <row r="48" spans="2:9" x14ac:dyDescent="0.2">
      <c r="E48" s="233"/>
    </row>
    <row r="50" spans="3:8" x14ac:dyDescent="0.2">
      <c r="C50" s="255" t="s">
        <v>86</v>
      </c>
    </row>
    <row r="51" spans="3:8" x14ac:dyDescent="0.2">
      <c r="C51" s="233" t="s">
        <v>161</v>
      </c>
      <c r="H51" s="315"/>
    </row>
    <row r="52" spans="3:8" x14ac:dyDescent="0.2">
      <c r="H52" s="315"/>
    </row>
    <row r="53" spans="3:8" x14ac:dyDescent="0.2">
      <c r="C53" s="233" t="s">
        <v>162</v>
      </c>
    </row>
    <row r="54" spans="3:8" x14ac:dyDescent="0.2">
      <c r="C54" s="233" t="s">
        <v>163</v>
      </c>
    </row>
    <row r="56" spans="3:8" x14ac:dyDescent="0.2">
      <c r="C56" s="233" t="s">
        <v>164</v>
      </c>
    </row>
    <row r="57" spans="3:8" x14ac:dyDescent="0.2">
      <c r="C57" s="233" t="s">
        <v>165</v>
      </c>
    </row>
    <row r="58" spans="3:8" x14ac:dyDescent="0.2">
      <c r="C58" s="233" t="s">
        <v>166</v>
      </c>
    </row>
    <row r="60" spans="3:8" x14ac:dyDescent="0.2">
      <c r="C60" s="233" t="s">
        <v>167</v>
      </c>
    </row>
    <row r="61" spans="3:8" x14ac:dyDescent="0.2">
      <c r="C61" s="233" t="s">
        <v>168</v>
      </c>
    </row>
    <row r="62" spans="3:8" x14ac:dyDescent="0.2">
      <c r="C62" s="233" t="s">
        <v>169</v>
      </c>
    </row>
    <row r="64" spans="3:8" ht="14.25" x14ac:dyDescent="0.2">
      <c r="C64" s="233" t="s">
        <v>170</v>
      </c>
    </row>
    <row r="65" spans="3:3" x14ac:dyDescent="0.2">
      <c r="C65" s="367" t="s">
        <v>171</v>
      </c>
    </row>
    <row r="67" spans="3:3" x14ac:dyDescent="0.2">
      <c r="C67" s="233" t="s">
        <v>172</v>
      </c>
    </row>
    <row r="69" spans="3:3" x14ac:dyDescent="0.2">
      <c r="C69" s="367" t="s">
        <v>173</v>
      </c>
    </row>
    <row r="70" spans="3:3" x14ac:dyDescent="0.2">
      <c r="C70" s="233" t="s">
        <v>174</v>
      </c>
    </row>
  </sheetData>
  <mergeCells count="7">
    <mergeCell ref="B1:D1"/>
    <mergeCell ref="B3:B4"/>
    <mergeCell ref="F3:F4"/>
    <mergeCell ref="D12:D14"/>
    <mergeCell ref="C3:C4"/>
    <mergeCell ref="E3:E4"/>
    <mergeCell ref="D3:D4"/>
  </mergeCells>
  <phoneticPr fontId="5" type="noConversion"/>
  <pageMargins left="0.9055118110236221" right="0.74803149606299213" top="0.70866141732283472" bottom="0.15748031496062992" header="0.59055118110236227" footer="0.15748031496062992"/>
  <pageSetup paperSize="9" scale="7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9CCFF"/>
  </sheetPr>
  <dimension ref="A1:H25"/>
  <sheetViews>
    <sheetView workbookViewId="0">
      <selection activeCell="E25" sqref="E25"/>
    </sheetView>
  </sheetViews>
  <sheetFormatPr defaultRowHeight="12.75" x14ac:dyDescent="0.2"/>
  <cols>
    <col min="1" max="1" width="5.42578125" style="233" customWidth="1"/>
    <col min="2" max="2" width="43.5703125" style="233" customWidth="1"/>
    <col min="3" max="3" width="13.85546875" style="233" customWidth="1"/>
    <col min="4" max="4" width="13.5703125" style="233" customWidth="1"/>
    <col min="5" max="6" width="12.7109375" style="233" customWidth="1"/>
    <col min="7" max="7" width="13.5703125" style="233" customWidth="1"/>
    <col min="8" max="8" width="9.140625" style="233"/>
    <col min="9" max="9" width="9.140625" style="233" customWidth="1"/>
    <col min="10" max="16384" width="9.140625" style="233"/>
  </cols>
  <sheetData>
    <row r="1" spans="2:7" x14ac:dyDescent="0.2">
      <c r="B1" s="505" t="s">
        <v>175</v>
      </c>
      <c r="C1" s="505"/>
      <c r="D1" s="505"/>
      <c r="E1" s="505"/>
      <c r="F1" s="505"/>
      <c r="G1" s="505"/>
    </row>
    <row r="2" spans="2:7" x14ac:dyDescent="0.2">
      <c r="B2" s="446"/>
      <c r="C2" s="446"/>
      <c r="D2" s="446"/>
      <c r="E2" s="446"/>
      <c r="F2" s="446"/>
      <c r="G2" s="446"/>
    </row>
    <row r="3" spans="2:7" x14ac:dyDescent="0.2">
      <c r="B3" s="255" t="s">
        <v>51</v>
      </c>
    </row>
    <row r="4" spans="2:7" ht="13.5" thickBot="1" x14ac:dyDescent="0.25">
      <c r="F4" s="539" t="s">
        <v>176</v>
      </c>
      <c r="G4" s="539"/>
    </row>
    <row r="5" spans="2:7" s="259" customFormat="1" ht="12.75" customHeight="1" x14ac:dyDescent="0.2">
      <c r="B5" s="536"/>
      <c r="C5" s="489" t="s">
        <v>177</v>
      </c>
      <c r="D5" s="489" t="s">
        <v>178</v>
      </c>
      <c r="E5" s="489" t="s">
        <v>179</v>
      </c>
      <c r="F5" s="489" t="s">
        <v>180</v>
      </c>
      <c r="G5" s="489" t="s">
        <v>57</v>
      </c>
    </row>
    <row r="6" spans="2:7" s="259" customFormat="1" x14ac:dyDescent="0.2">
      <c r="B6" s="537"/>
      <c r="C6" s="490"/>
      <c r="D6" s="490"/>
      <c r="E6" s="490"/>
      <c r="F6" s="490"/>
      <c r="G6" s="490"/>
    </row>
    <row r="7" spans="2:7" s="259" customFormat="1" ht="13.5" thickBot="1" x14ac:dyDescent="0.25">
      <c r="B7" s="538"/>
      <c r="C7" s="491"/>
      <c r="D7" s="491"/>
      <c r="E7" s="491"/>
      <c r="F7" s="491"/>
      <c r="G7" s="491"/>
    </row>
    <row r="8" spans="2:7" ht="13.5" thickBot="1" x14ac:dyDescent="0.25">
      <c r="B8" s="240" t="s">
        <v>181</v>
      </c>
      <c r="C8" s="444"/>
      <c r="D8" s="444"/>
      <c r="E8" s="444"/>
      <c r="F8" s="444"/>
      <c r="G8" s="319">
        <f>SUM(C8:F8)</f>
        <v>0</v>
      </c>
    </row>
    <row r="9" spans="2:7" x14ac:dyDescent="0.2">
      <c r="B9" s="240"/>
      <c r="C9" s="316"/>
      <c r="D9" s="317"/>
      <c r="E9" s="317"/>
      <c r="F9" s="318"/>
      <c r="G9" s="317"/>
    </row>
    <row r="10" spans="2:7" x14ac:dyDescent="0.2">
      <c r="B10" s="240" t="s">
        <v>182</v>
      </c>
      <c r="C10" s="316"/>
      <c r="D10" s="317"/>
      <c r="E10" s="317">
        <f>'FORM 2'!D25</f>
        <v>0</v>
      </c>
      <c r="F10" s="318"/>
      <c r="G10" s="317">
        <f>SUM(C10:F10)</f>
        <v>0</v>
      </c>
    </row>
    <row r="11" spans="2:7" x14ac:dyDescent="0.2">
      <c r="B11" s="240" t="s">
        <v>183</v>
      </c>
      <c r="C11" s="316"/>
      <c r="D11" s="317"/>
      <c r="E11" s="317"/>
      <c r="F11" s="318"/>
      <c r="G11" s="317"/>
    </row>
    <row r="12" spans="2:7" x14ac:dyDescent="0.2">
      <c r="B12" s="240" t="s">
        <v>184</v>
      </c>
      <c r="C12" s="316"/>
      <c r="D12" s="317"/>
      <c r="E12" s="317"/>
      <c r="F12" s="318"/>
      <c r="G12" s="317">
        <f>SUM(C12:F12)</f>
        <v>0</v>
      </c>
    </row>
    <row r="13" spans="2:7" ht="13.5" thickBot="1" x14ac:dyDescent="0.25">
      <c r="B13" s="240"/>
      <c r="C13" s="316"/>
      <c r="D13" s="317"/>
      <c r="E13" s="317"/>
      <c r="F13" s="318"/>
      <c r="G13" s="317"/>
    </row>
    <row r="14" spans="2:7" ht="13.5" thickBot="1" x14ac:dyDescent="0.25">
      <c r="B14" s="240" t="s">
        <v>185</v>
      </c>
      <c r="C14" s="444">
        <f>SUM(C8:C13)</f>
        <v>0</v>
      </c>
      <c r="D14" s="444">
        <f>SUM(D8:D13)</f>
        <v>0</v>
      </c>
      <c r="E14" s="444">
        <f>SUM(E8:E13)</f>
        <v>0</v>
      </c>
      <c r="F14" s="444">
        <f>SUM(F8:F13)</f>
        <v>0</v>
      </c>
      <c r="G14" s="319">
        <f>SUM(G8:G13)</f>
        <v>0</v>
      </c>
    </row>
    <row r="15" spans="2:7" ht="13.5" thickBot="1" x14ac:dyDescent="0.25">
      <c r="B15" s="320"/>
      <c r="C15" s="321"/>
      <c r="D15" s="321"/>
      <c r="E15" s="321"/>
      <c r="F15" s="321"/>
      <c r="G15" s="321"/>
    </row>
    <row r="17" spans="1:8" x14ac:dyDescent="0.2">
      <c r="B17" s="255" t="s">
        <v>86</v>
      </c>
      <c r="C17" s="269"/>
    </row>
    <row r="18" spans="1:8" x14ac:dyDescent="0.2">
      <c r="C18" s="269"/>
    </row>
    <row r="19" spans="1:8" x14ac:dyDescent="0.2">
      <c r="B19" s="535" t="s">
        <v>186</v>
      </c>
      <c r="C19" s="535"/>
      <c r="D19" s="535"/>
      <c r="E19" s="535"/>
      <c r="F19" s="535"/>
      <c r="G19" s="535"/>
    </row>
    <row r="20" spans="1:8" x14ac:dyDescent="0.2">
      <c r="B20" s="389" t="s">
        <v>187</v>
      </c>
      <c r="C20" s="269"/>
      <c r="H20" s="286"/>
    </row>
    <row r="21" spans="1:8" x14ac:dyDescent="0.2">
      <c r="C21" s="269"/>
    </row>
    <row r="22" spans="1:8" x14ac:dyDescent="0.2">
      <c r="B22" s="233" t="s">
        <v>188</v>
      </c>
      <c r="C22" s="269"/>
    </row>
    <row r="23" spans="1:8" x14ac:dyDescent="0.2">
      <c r="C23" s="269"/>
    </row>
    <row r="25" spans="1:8" ht="27" customHeight="1" x14ac:dyDescent="0.2">
      <c r="A25" s="358"/>
    </row>
  </sheetData>
  <mergeCells count="9">
    <mergeCell ref="B19:G19"/>
    <mergeCell ref="B1:G1"/>
    <mergeCell ref="F5:F7"/>
    <mergeCell ref="G5:G7"/>
    <mergeCell ref="B5:B7"/>
    <mergeCell ref="C5:C7"/>
    <mergeCell ref="D5:D7"/>
    <mergeCell ref="E5:E7"/>
    <mergeCell ref="F4:G4"/>
  </mergeCells>
  <phoneticPr fontId="5" type="noConversion"/>
  <pageMargins left="0.74803149606299213" right="0.35433070866141736" top="0.98425196850393704" bottom="0.98425196850393704" header="0.51181102362204722" footer="0.51181102362204722"/>
  <pageSetup paperSize="9" scale="9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9FF99"/>
  </sheetPr>
  <dimension ref="B1:G167"/>
  <sheetViews>
    <sheetView tabSelected="1" topLeftCell="A137" workbookViewId="0">
      <selection activeCell="F153" sqref="F153"/>
    </sheetView>
  </sheetViews>
  <sheetFormatPr defaultRowHeight="12.75" x14ac:dyDescent="0.2"/>
  <cols>
    <col min="1" max="1" width="6.28515625" style="233" customWidth="1"/>
    <col min="2" max="2" width="6.140625" style="233" customWidth="1"/>
    <col min="3" max="3" width="34.7109375" style="233" customWidth="1"/>
    <col min="4" max="4" width="20.5703125" style="233" customWidth="1"/>
    <col min="5" max="5" width="20.85546875" style="233" customWidth="1"/>
    <col min="6" max="6" width="21.140625" style="233" customWidth="1"/>
    <col min="7" max="7" width="19.7109375" style="233" customWidth="1"/>
    <col min="8" max="8" width="19.42578125" style="233" customWidth="1"/>
    <col min="9" max="16384" width="9.140625" style="233"/>
  </cols>
  <sheetData>
    <row r="1" spans="2:7" x14ac:dyDescent="0.2">
      <c r="B1" s="255" t="s">
        <v>189</v>
      </c>
      <c r="D1" s="233" t="s">
        <v>119</v>
      </c>
    </row>
    <row r="3" spans="2:7" x14ac:dyDescent="0.2">
      <c r="B3" s="475" t="s">
        <v>190</v>
      </c>
      <c r="C3" s="476"/>
      <c r="D3" s="476"/>
      <c r="E3" s="476"/>
      <c r="F3" s="476"/>
      <c r="G3" s="476"/>
    </row>
    <row r="4" spans="2:7" x14ac:dyDescent="0.2">
      <c r="C4" s="322"/>
      <c r="D4" s="322"/>
      <c r="E4" s="322"/>
      <c r="F4" s="322"/>
      <c r="G4" s="322"/>
    </row>
    <row r="5" spans="2:7" x14ac:dyDescent="0.2">
      <c r="D5" s="322"/>
    </row>
    <row r="6" spans="2:7" ht="13.5" thickBot="1" x14ac:dyDescent="0.25">
      <c r="B6" s="255" t="s">
        <v>191</v>
      </c>
      <c r="D6" s="234"/>
    </row>
    <row r="7" spans="2:7" x14ac:dyDescent="0.2">
      <c r="B7" s="540" t="s">
        <v>120</v>
      </c>
      <c r="C7" s="542" t="s">
        <v>192</v>
      </c>
      <c r="D7" s="544" t="s">
        <v>193</v>
      </c>
    </row>
    <row r="8" spans="2:7" x14ac:dyDescent="0.2">
      <c r="B8" s="541"/>
      <c r="C8" s="543"/>
      <c r="D8" s="545"/>
    </row>
    <row r="9" spans="2:7" ht="13.5" thickBot="1" x14ac:dyDescent="0.25">
      <c r="B9" s="541"/>
      <c r="C9" s="543"/>
      <c r="D9" s="546"/>
    </row>
    <row r="10" spans="2:7" x14ac:dyDescent="0.2">
      <c r="B10" s="426">
        <v>1</v>
      </c>
      <c r="C10" s="235"/>
      <c r="D10" s="253"/>
    </row>
    <row r="11" spans="2:7" x14ac:dyDescent="0.2">
      <c r="B11" s="427">
        <v>2</v>
      </c>
      <c r="C11" s="237"/>
      <c r="D11" s="250"/>
    </row>
    <row r="12" spans="2:7" ht="13.5" thickBot="1" x14ac:dyDescent="0.25">
      <c r="B12" s="427">
        <v>3</v>
      </c>
      <c r="C12" s="237"/>
      <c r="D12" s="250"/>
    </row>
    <row r="13" spans="2:7" ht="13.5" thickBot="1" x14ac:dyDescent="0.25">
      <c r="B13" s="239"/>
      <c r="C13" s="241" t="s">
        <v>194</v>
      </c>
      <c r="D13" s="417">
        <f>SUM(D10:D12)</f>
        <v>0</v>
      </c>
    </row>
    <row r="16" spans="2:7" ht="13.5" thickBot="1" x14ac:dyDescent="0.25">
      <c r="B16" s="255" t="s">
        <v>454</v>
      </c>
      <c r="D16" s="234"/>
    </row>
    <row r="17" spans="2:4" x14ac:dyDescent="0.2">
      <c r="B17" s="540" t="s">
        <v>120</v>
      </c>
      <c r="C17" s="542" t="s">
        <v>192</v>
      </c>
      <c r="D17" s="544" t="s">
        <v>193</v>
      </c>
    </row>
    <row r="18" spans="2:4" x14ac:dyDescent="0.2">
      <c r="B18" s="541"/>
      <c r="C18" s="543"/>
      <c r="D18" s="545"/>
    </row>
    <row r="19" spans="2:4" ht="13.5" thickBot="1" x14ac:dyDescent="0.25">
      <c r="B19" s="541"/>
      <c r="C19" s="543"/>
      <c r="D19" s="546"/>
    </row>
    <row r="20" spans="2:4" x14ac:dyDescent="0.2">
      <c r="B20" s="426">
        <v>1</v>
      </c>
      <c r="C20" s="235"/>
      <c r="D20" s="253"/>
    </row>
    <row r="21" spans="2:4" x14ac:dyDescent="0.2">
      <c r="B21" s="427">
        <v>2</v>
      </c>
      <c r="C21" s="237"/>
      <c r="D21" s="250"/>
    </row>
    <row r="22" spans="2:4" ht="13.5" thickBot="1" x14ac:dyDescent="0.25">
      <c r="B22" s="427">
        <v>3</v>
      </c>
      <c r="C22" s="237"/>
      <c r="D22" s="250"/>
    </row>
    <row r="23" spans="2:4" ht="13.5" thickBot="1" x14ac:dyDescent="0.25">
      <c r="B23" s="239"/>
      <c r="C23" s="241" t="s">
        <v>194</v>
      </c>
      <c r="D23" s="417">
        <f>SUM(D20:D22)</f>
        <v>0</v>
      </c>
    </row>
    <row r="24" spans="2:4" x14ac:dyDescent="0.2">
      <c r="B24" s="257"/>
      <c r="C24" s="275"/>
      <c r="D24" s="453"/>
    </row>
    <row r="25" spans="2:4" x14ac:dyDescent="0.2">
      <c r="B25" s="257"/>
      <c r="C25" s="275"/>
      <c r="D25" s="453"/>
    </row>
    <row r="26" spans="2:4" ht="13.5" thickBot="1" x14ac:dyDescent="0.25">
      <c r="B26" s="255" t="s">
        <v>468</v>
      </c>
      <c r="D26" s="234"/>
    </row>
    <row r="27" spans="2:4" x14ac:dyDescent="0.2">
      <c r="B27" s="540" t="s">
        <v>120</v>
      </c>
      <c r="C27" s="542" t="s">
        <v>192</v>
      </c>
      <c r="D27" s="544" t="s">
        <v>193</v>
      </c>
    </row>
    <row r="28" spans="2:4" x14ac:dyDescent="0.2">
      <c r="B28" s="541"/>
      <c r="C28" s="543"/>
      <c r="D28" s="545"/>
    </row>
    <row r="29" spans="2:4" ht="13.5" thickBot="1" x14ac:dyDescent="0.25">
      <c r="B29" s="541"/>
      <c r="C29" s="543"/>
      <c r="D29" s="546"/>
    </row>
    <row r="30" spans="2:4" x14ac:dyDescent="0.2">
      <c r="B30" s="426">
        <v>1</v>
      </c>
      <c r="C30" s="235"/>
      <c r="D30" s="253"/>
    </row>
    <row r="31" spans="2:4" x14ac:dyDescent="0.2">
      <c r="B31" s="427">
        <v>2</v>
      </c>
      <c r="C31" s="237"/>
      <c r="D31" s="250"/>
    </row>
    <row r="32" spans="2:4" ht="13.5" thickBot="1" x14ac:dyDescent="0.25">
      <c r="B32" s="427">
        <v>3</v>
      </c>
      <c r="C32" s="237"/>
      <c r="D32" s="250"/>
    </row>
    <row r="33" spans="2:4" ht="13.5" thickBot="1" x14ac:dyDescent="0.25">
      <c r="B33" s="239"/>
      <c r="C33" s="241" t="s">
        <v>194</v>
      </c>
      <c r="D33" s="417">
        <f>SUM(D30:D32)</f>
        <v>0</v>
      </c>
    </row>
    <row r="34" spans="2:4" x14ac:dyDescent="0.2">
      <c r="B34" s="257"/>
      <c r="C34" s="275"/>
      <c r="D34" s="453"/>
    </row>
    <row r="35" spans="2:4" x14ac:dyDescent="0.2">
      <c r="B35" s="257"/>
      <c r="C35" s="275"/>
      <c r="D35" s="453"/>
    </row>
    <row r="36" spans="2:4" ht="13.5" thickBot="1" x14ac:dyDescent="0.25">
      <c r="B36" s="255" t="s">
        <v>455</v>
      </c>
      <c r="D36" s="234"/>
    </row>
    <row r="37" spans="2:4" x14ac:dyDescent="0.2">
      <c r="B37" s="540" t="s">
        <v>120</v>
      </c>
      <c r="C37" s="542" t="s">
        <v>192</v>
      </c>
      <c r="D37" s="544" t="s">
        <v>193</v>
      </c>
    </row>
    <row r="38" spans="2:4" x14ac:dyDescent="0.2">
      <c r="B38" s="541"/>
      <c r="C38" s="543"/>
      <c r="D38" s="545"/>
    </row>
    <row r="39" spans="2:4" ht="13.5" thickBot="1" x14ac:dyDescent="0.25">
      <c r="B39" s="541"/>
      <c r="C39" s="543"/>
      <c r="D39" s="546"/>
    </row>
    <row r="40" spans="2:4" x14ac:dyDescent="0.2">
      <c r="B40" s="426">
        <v>1</v>
      </c>
      <c r="C40" s="235"/>
      <c r="D40" s="253"/>
    </row>
    <row r="41" spans="2:4" x14ac:dyDescent="0.2">
      <c r="B41" s="427">
        <v>2</v>
      </c>
      <c r="C41" s="237"/>
      <c r="D41" s="250"/>
    </row>
    <row r="42" spans="2:4" ht="13.5" thickBot="1" x14ac:dyDescent="0.25">
      <c r="B42" s="427">
        <v>3</v>
      </c>
      <c r="C42" s="237"/>
      <c r="D42" s="250"/>
    </row>
    <row r="43" spans="2:4" ht="13.5" thickBot="1" x14ac:dyDescent="0.25">
      <c r="B43" s="239"/>
      <c r="C43" s="241" t="s">
        <v>194</v>
      </c>
      <c r="D43" s="417">
        <f>SUM(D40:D42)</f>
        <v>0</v>
      </c>
    </row>
    <row r="44" spans="2:4" x14ac:dyDescent="0.2">
      <c r="B44" s="257"/>
      <c r="C44" s="275"/>
      <c r="D44" s="453"/>
    </row>
    <row r="45" spans="2:4" x14ac:dyDescent="0.2">
      <c r="B45" s="257"/>
      <c r="C45" s="275"/>
      <c r="D45" s="453"/>
    </row>
    <row r="46" spans="2:4" x14ac:dyDescent="0.2">
      <c r="B46" s="257"/>
      <c r="C46" s="275"/>
      <c r="D46" s="453"/>
    </row>
    <row r="47" spans="2:4" ht="13.5" thickBot="1" x14ac:dyDescent="0.25">
      <c r="B47" s="255" t="s">
        <v>456</v>
      </c>
      <c r="D47" s="234"/>
    </row>
    <row r="48" spans="2:4" x14ac:dyDescent="0.2">
      <c r="B48" s="540" t="s">
        <v>120</v>
      </c>
      <c r="C48" s="542" t="s">
        <v>192</v>
      </c>
      <c r="D48" s="544" t="s">
        <v>193</v>
      </c>
    </row>
    <row r="49" spans="2:6" x14ac:dyDescent="0.2">
      <c r="B49" s="541"/>
      <c r="C49" s="543"/>
      <c r="D49" s="545"/>
    </row>
    <row r="50" spans="2:6" ht="13.5" thickBot="1" x14ac:dyDescent="0.25">
      <c r="B50" s="541"/>
      <c r="C50" s="543"/>
      <c r="D50" s="546"/>
    </row>
    <row r="51" spans="2:6" x14ac:dyDescent="0.2">
      <c r="B51" s="426">
        <v>1</v>
      </c>
      <c r="C51" s="235"/>
      <c r="D51" s="253"/>
    </row>
    <row r="52" spans="2:6" x14ac:dyDescent="0.2">
      <c r="B52" s="427">
        <v>2</v>
      </c>
      <c r="C52" s="237"/>
      <c r="D52" s="250"/>
    </row>
    <row r="53" spans="2:6" ht="13.5" thickBot="1" x14ac:dyDescent="0.25">
      <c r="B53" s="427">
        <v>3</v>
      </c>
      <c r="C53" s="237"/>
      <c r="D53" s="250"/>
    </row>
    <row r="54" spans="2:6" ht="13.5" thickBot="1" x14ac:dyDescent="0.25">
      <c r="B54" s="239"/>
      <c r="C54" s="241" t="s">
        <v>194</v>
      </c>
      <c r="D54" s="417">
        <f>SUM(D51:D53)</f>
        <v>0</v>
      </c>
    </row>
    <row r="57" spans="2:6" ht="13.5" thickBot="1" x14ac:dyDescent="0.25">
      <c r="B57" s="255" t="s">
        <v>457</v>
      </c>
      <c r="C57" s="255"/>
      <c r="D57" s="255"/>
    </row>
    <row r="58" spans="2:6" x14ac:dyDescent="0.2">
      <c r="B58" s="540" t="s">
        <v>120</v>
      </c>
      <c r="C58" s="542" t="s">
        <v>192</v>
      </c>
      <c r="D58" s="544" t="s">
        <v>193</v>
      </c>
    </row>
    <row r="59" spans="2:6" x14ac:dyDescent="0.2">
      <c r="B59" s="541"/>
      <c r="C59" s="543"/>
      <c r="D59" s="545"/>
      <c r="E59" s="255"/>
      <c r="F59" s="255"/>
    </row>
    <row r="60" spans="2:6" ht="13.5" thickBot="1" x14ac:dyDescent="0.25">
      <c r="B60" s="541"/>
      <c r="C60" s="543"/>
      <c r="D60" s="546"/>
    </row>
    <row r="61" spans="2:6" x14ac:dyDescent="0.2">
      <c r="B61" s="426">
        <v>1</v>
      </c>
      <c r="C61" s="235"/>
      <c r="D61" s="253"/>
    </row>
    <row r="62" spans="2:6" x14ac:dyDescent="0.2">
      <c r="B62" s="427">
        <v>2</v>
      </c>
      <c r="C62" s="237"/>
      <c r="D62" s="250"/>
    </row>
    <row r="63" spans="2:6" ht="13.5" thickBot="1" x14ac:dyDescent="0.25">
      <c r="B63" s="427">
        <v>3</v>
      </c>
      <c r="C63" s="237"/>
      <c r="D63" s="250"/>
    </row>
    <row r="64" spans="2:6" ht="13.5" thickBot="1" x14ac:dyDescent="0.25">
      <c r="B64" s="239"/>
      <c r="C64" s="241" t="s">
        <v>194</v>
      </c>
      <c r="D64" s="417">
        <f>SUM(D61:D63)</f>
        <v>0</v>
      </c>
    </row>
    <row r="67" spans="2:7" ht="13.5" thickBot="1" x14ac:dyDescent="0.25">
      <c r="B67" s="255" t="s">
        <v>470</v>
      </c>
      <c r="C67" s="255"/>
      <c r="D67" s="255"/>
    </row>
    <row r="68" spans="2:7" ht="12.75" customHeight="1" x14ac:dyDescent="0.2">
      <c r="B68" s="540" t="s">
        <v>120</v>
      </c>
      <c r="C68" s="542" t="s">
        <v>195</v>
      </c>
      <c r="D68" s="489" t="s">
        <v>196</v>
      </c>
      <c r="E68" s="489" t="s">
        <v>197</v>
      </c>
      <c r="F68" s="489" t="s">
        <v>198</v>
      </c>
      <c r="G68" s="489" t="s">
        <v>199</v>
      </c>
    </row>
    <row r="69" spans="2:7" x14ac:dyDescent="0.2">
      <c r="B69" s="541"/>
      <c r="C69" s="543"/>
      <c r="D69" s="490"/>
      <c r="E69" s="490"/>
      <c r="F69" s="490"/>
      <c r="G69" s="490"/>
    </row>
    <row r="70" spans="2:7" ht="13.5" thickBot="1" x14ac:dyDescent="0.25">
      <c r="B70" s="541"/>
      <c r="C70" s="543"/>
      <c r="D70" s="491"/>
      <c r="E70" s="491"/>
      <c r="F70" s="491"/>
      <c r="G70" s="491"/>
    </row>
    <row r="71" spans="2:7" x14ac:dyDescent="0.2">
      <c r="B71" s="426">
        <v>1</v>
      </c>
      <c r="C71" s="242" t="s">
        <v>200</v>
      </c>
      <c r="D71" s="253">
        <f>SUM(D72:D75)</f>
        <v>0</v>
      </c>
      <c r="E71" s="253">
        <f>SUM(E72:E75)</f>
        <v>0</v>
      </c>
      <c r="F71" s="253">
        <f>SUM(F72:F75)</f>
        <v>0</v>
      </c>
      <c r="G71" s="253">
        <f>SUM(D71:F71)</f>
        <v>0</v>
      </c>
    </row>
    <row r="72" spans="2:7" x14ac:dyDescent="0.2">
      <c r="B72" s="236"/>
      <c r="C72" s="237" t="s">
        <v>67</v>
      </c>
      <c r="D72" s="250"/>
      <c r="E72" s="250"/>
      <c r="F72" s="250"/>
      <c r="G72" s="250"/>
    </row>
    <row r="73" spans="2:7" x14ac:dyDescent="0.2">
      <c r="B73" s="236"/>
      <c r="C73" s="237" t="s">
        <v>68</v>
      </c>
      <c r="D73" s="250"/>
      <c r="E73" s="250"/>
      <c r="F73" s="250"/>
      <c r="G73" s="250"/>
    </row>
    <row r="74" spans="2:7" x14ac:dyDescent="0.2">
      <c r="B74" s="236"/>
      <c r="C74" s="237" t="s">
        <v>69</v>
      </c>
      <c r="D74" s="250"/>
      <c r="E74" s="250"/>
      <c r="F74" s="250"/>
      <c r="G74" s="250"/>
    </row>
    <row r="75" spans="2:7" ht="13.5" thickBot="1" x14ac:dyDescent="0.25">
      <c r="B75" s="244"/>
      <c r="C75" s="245" t="s">
        <v>70</v>
      </c>
      <c r="D75" s="254"/>
      <c r="E75" s="254"/>
      <c r="F75" s="254"/>
      <c r="G75" s="254"/>
    </row>
    <row r="76" spans="2:7" x14ac:dyDescent="0.2">
      <c r="B76" s="426">
        <v>2</v>
      </c>
      <c r="C76" s="242" t="s">
        <v>201</v>
      </c>
      <c r="D76" s="253">
        <f>SUM(D77:D78)</f>
        <v>0</v>
      </c>
      <c r="E76" s="253">
        <f>SUM(E77:E78)</f>
        <v>0</v>
      </c>
      <c r="F76" s="253">
        <f>SUM(F77:F78)</f>
        <v>0</v>
      </c>
      <c r="G76" s="253">
        <f>SUM(D76:F76)</f>
        <v>0</v>
      </c>
    </row>
    <row r="77" spans="2:7" x14ac:dyDescent="0.2">
      <c r="B77" s="236"/>
      <c r="C77" s="237" t="s">
        <v>67</v>
      </c>
      <c r="D77" s="250"/>
      <c r="E77" s="250"/>
      <c r="F77" s="250"/>
      <c r="G77" s="250"/>
    </row>
    <row r="78" spans="2:7" ht="13.5" thickBot="1" x14ac:dyDescent="0.25">
      <c r="B78" s="236"/>
      <c r="C78" s="237" t="s">
        <v>68</v>
      </c>
      <c r="D78" s="250"/>
      <c r="E78" s="250"/>
      <c r="F78" s="250"/>
      <c r="G78" s="250"/>
    </row>
    <row r="79" spans="2:7" x14ac:dyDescent="0.2">
      <c r="B79" s="426">
        <v>3</v>
      </c>
      <c r="C79" s="242" t="s">
        <v>202</v>
      </c>
      <c r="D79" s="253">
        <f>SUM(D80:D81)</f>
        <v>0</v>
      </c>
      <c r="E79" s="253">
        <f>SUM(E80:E81)</f>
        <v>0</v>
      </c>
      <c r="F79" s="253">
        <f>SUM(F80:F81)</f>
        <v>0</v>
      </c>
      <c r="G79" s="253">
        <f>SUM(D79:F79)</f>
        <v>0</v>
      </c>
    </row>
    <row r="80" spans="2:7" x14ac:dyDescent="0.2">
      <c r="B80" s="236"/>
      <c r="C80" s="237" t="s">
        <v>67</v>
      </c>
      <c r="D80" s="250"/>
      <c r="E80" s="250"/>
      <c r="F80" s="250"/>
      <c r="G80" s="250"/>
    </row>
    <row r="81" spans="2:7" ht="13.5" thickBot="1" x14ac:dyDescent="0.25">
      <c r="B81" s="244"/>
      <c r="C81" s="245" t="s">
        <v>68</v>
      </c>
      <c r="D81" s="254"/>
      <c r="E81" s="254"/>
      <c r="F81" s="254"/>
      <c r="G81" s="254"/>
    </row>
    <row r="82" spans="2:7" ht="13.5" thickBot="1" x14ac:dyDescent="0.25">
      <c r="B82" s="239"/>
      <c r="C82" s="241" t="s">
        <v>194</v>
      </c>
      <c r="D82" s="248">
        <f>D71+D76+D79</f>
        <v>0</v>
      </c>
      <c r="E82" s="248">
        <f>E71+E76+E79</f>
        <v>0</v>
      </c>
      <c r="F82" s="248">
        <f>F71+F76+F79</f>
        <v>0</v>
      </c>
      <c r="G82" s="248">
        <f>G71+G76+G79</f>
        <v>0</v>
      </c>
    </row>
    <row r="85" spans="2:7" ht="13.5" thickBot="1" x14ac:dyDescent="0.25">
      <c r="B85" s="255" t="s">
        <v>458</v>
      </c>
      <c r="C85" s="255"/>
      <c r="D85" s="255"/>
    </row>
    <row r="86" spans="2:7" x14ac:dyDescent="0.2">
      <c r="B86" s="540" t="s">
        <v>120</v>
      </c>
      <c r="C86" s="542" t="s">
        <v>192</v>
      </c>
      <c r="D86" s="544" t="s">
        <v>193</v>
      </c>
    </row>
    <row r="87" spans="2:7" x14ac:dyDescent="0.2">
      <c r="B87" s="541"/>
      <c r="C87" s="543"/>
      <c r="D87" s="545"/>
    </row>
    <row r="88" spans="2:7" ht="13.5" thickBot="1" x14ac:dyDescent="0.25">
      <c r="B88" s="541"/>
      <c r="C88" s="543"/>
      <c r="D88" s="546"/>
    </row>
    <row r="89" spans="2:7" x14ac:dyDescent="0.2">
      <c r="B89" s="426">
        <v>1</v>
      </c>
      <c r="C89" s="235"/>
      <c r="D89" s="253"/>
    </row>
    <row r="90" spans="2:7" x14ac:dyDescent="0.2">
      <c r="B90" s="427">
        <v>2</v>
      </c>
      <c r="C90" s="237"/>
      <c r="D90" s="250"/>
    </row>
    <row r="91" spans="2:7" x14ac:dyDescent="0.2">
      <c r="B91" s="427">
        <v>3</v>
      </c>
      <c r="C91" s="237"/>
      <c r="D91" s="250"/>
    </row>
    <row r="92" spans="2:7" x14ac:dyDescent="0.2">
      <c r="B92" s="427">
        <v>4</v>
      </c>
      <c r="C92" s="237"/>
      <c r="D92" s="250"/>
    </row>
    <row r="93" spans="2:7" ht="13.5" thickBot="1" x14ac:dyDescent="0.25">
      <c r="B93" s="427">
        <v>5</v>
      </c>
      <c r="C93" s="237"/>
      <c r="D93" s="250"/>
    </row>
    <row r="94" spans="2:7" ht="13.5" thickBot="1" x14ac:dyDescent="0.25">
      <c r="B94" s="239"/>
      <c r="C94" s="241" t="s">
        <v>194</v>
      </c>
      <c r="D94" s="417">
        <f>SUM(D89:D93)</f>
        <v>0</v>
      </c>
    </row>
    <row r="96" spans="2:7" x14ac:dyDescent="0.2">
      <c r="E96" s="372"/>
    </row>
    <row r="97" spans="2:5" ht="13.5" thickBot="1" x14ac:dyDescent="0.25">
      <c r="B97" s="255" t="s">
        <v>459</v>
      </c>
      <c r="C97" s="255"/>
      <c r="D97" s="255"/>
      <c r="E97" s="372"/>
    </row>
    <row r="98" spans="2:5" x14ac:dyDescent="0.2">
      <c r="B98" s="540" t="s">
        <v>120</v>
      </c>
      <c r="C98" s="542" t="s">
        <v>192</v>
      </c>
      <c r="D98" s="544" t="s">
        <v>193</v>
      </c>
    </row>
    <row r="99" spans="2:5" x14ac:dyDescent="0.2">
      <c r="B99" s="541"/>
      <c r="C99" s="543"/>
      <c r="D99" s="545"/>
    </row>
    <row r="100" spans="2:5" ht="13.5" thickBot="1" x14ac:dyDescent="0.25">
      <c r="B100" s="541"/>
      <c r="C100" s="543"/>
      <c r="D100" s="546"/>
    </row>
    <row r="101" spans="2:5" x14ac:dyDescent="0.2">
      <c r="B101" s="426">
        <v>1</v>
      </c>
      <c r="C101" s="235"/>
      <c r="D101" s="253"/>
    </row>
    <row r="102" spans="2:5" x14ac:dyDescent="0.2">
      <c r="B102" s="427">
        <v>2</v>
      </c>
      <c r="C102" s="237"/>
      <c r="D102" s="250"/>
    </row>
    <row r="103" spans="2:5" ht="13.5" thickBot="1" x14ac:dyDescent="0.25">
      <c r="B103" s="427">
        <v>3</v>
      </c>
      <c r="C103" s="237"/>
      <c r="D103" s="250"/>
    </row>
    <row r="104" spans="2:5" ht="13.5" thickBot="1" x14ac:dyDescent="0.25">
      <c r="B104" s="239"/>
      <c r="C104" s="241" t="s">
        <v>194</v>
      </c>
      <c r="D104" s="417">
        <f>SUM(D101:D103)</f>
        <v>0</v>
      </c>
    </row>
    <row r="107" spans="2:5" ht="13.5" thickBot="1" x14ac:dyDescent="0.25">
      <c r="B107" s="255" t="s">
        <v>460</v>
      </c>
      <c r="C107" s="255"/>
      <c r="D107" s="255"/>
    </row>
    <row r="108" spans="2:5" x14ac:dyDescent="0.2">
      <c r="B108" s="540" t="s">
        <v>120</v>
      </c>
      <c r="C108" s="542" t="s">
        <v>192</v>
      </c>
      <c r="D108" s="544" t="s">
        <v>193</v>
      </c>
    </row>
    <row r="109" spans="2:5" x14ac:dyDescent="0.2">
      <c r="B109" s="541"/>
      <c r="C109" s="543"/>
      <c r="D109" s="545"/>
    </row>
    <row r="110" spans="2:5" ht="13.5" thickBot="1" x14ac:dyDescent="0.25">
      <c r="B110" s="541"/>
      <c r="C110" s="543"/>
      <c r="D110" s="546"/>
    </row>
    <row r="111" spans="2:5" x14ac:dyDescent="0.2">
      <c r="B111" s="426">
        <v>1</v>
      </c>
      <c r="C111" s="235"/>
      <c r="D111" s="253"/>
    </row>
    <row r="112" spans="2:5" x14ac:dyDescent="0.2">
      <c r="B112" s="427">
        <v>2</v>
      </c>
      <c r="C112" s="237"/>
      <c r="D112" s="250"/>
    </row>
    <row r="113" spans="2:6" ht="12" customHeight="1" thickBot="1" x14ac:dyDescent="0.25">
      <c r="B113" s="427">
        <v>3</v>
      </c>
      <c r="C113" s="237"/>
      <c r="D113" s="250"/>
    </row>
    <row r="114" spans="2:6" ht="13.5" thickBot="1" x14ac:dyDescent="0.25">
      <c r="B114" s="239"/>
      <c r="C114" s="241" t="s">
        <v>194</v>
      </c>
      <c r="D114" s="417">
        <f>SUM(D111:D113)</f>
        <v>0</v>
      </c>
    </row>
    <row r="117" spans="2:6" ht="13.5" thickBot="1" x14ac:dyDescent="0.25">
      <c r="B117" s="255" t="s">
        <v>461</v>
      </c>
      <c r="C117" s="378"/>
      <c r="D117" s="255"/>
    </row>
    <row r="118" spans="2:6" x14ac:dyDescent="0.2">
      <c r="B118" s="540" t="s">
        <v>120</v>
      </c>
      <c r="C118" s="542" t="s">
        <v>192</v>
      </c>
      <c r="D118" s="544" t="s">
        <v>193</v>
      </c>
    </row>
    <row r="119" spans="2:6" x14ac:dyDescent="0.2">
      <c r="B119" s="541"/>
      <c r="C119" s="543"/>
      <c r="D119" s="545"/>
    </row>
    <row r="120" spans="2:6" ht="13.5" thickBot="1" x14ac:dyDescent="0.25">
      <c r="B120" s="541"/>
      <c r="C120" s="543"/>
      <c r="D120" s="546"/>
      <c r="E120" s="255"/>
    </row>
    <row r="121" spans="2:6" x14ac:dyDescent="0.2">
      <c r="B121" s="426">
        <v>1</v>
      </c>
      <c r="C121" s="235"/>
      <c r="D121" s="253"/>
    </row>
    <row r="122" spans="2:6" x14ac:dyDescent="0.2">
      <c r="B122" s="427">
        <v>2</v>
      </c>
      <c r="C122" s="237"/>
      <c r="D122" s="250"/>
    </row>
    <row r="123" spans="2:6" ht="13.5" thickBot="1" x14ac:dyDescent="0.25">
      <c r="B123" s="427">
        <v>3</v>
      </c>
      <c r="C123" s="237"/>
      <c r="D123" s="250"/>
    </row>
    <row r="124" spans="2:6" ht="13.5" thickBot="1" x14ac:dyDescent="0.25">
      <c r="B124" s="239"/>
      <c r="C124" s="241" t="s">
        <v>194</v>
      </c>
      <c r="D124" s="417">
        <f>SUM(D121:D123)</f>
        <v>0</v>
      </c>
    </row>
    <row r="127" spans="2:6" ht="13.5" thickBot="1" x14ac:dyDescent="0.25">
      <c r="B127" s="255" t="s">
        <v>462</v>
      </c>
      <c r="C127" s="255"/>
      <c r="D127" s="255"/>
    </row>
    <row r="128" spans="2:6" x14ac:dyDescent="0.2">
      <c r="B128" s="540" t="s">
        <v>120</v>
      </c>
      <c r="C128" s="542" t="s">
        <v>203</v>
      </c>
      <c r="D128" s="554" t="s">
        <v>204</v>
      </c>
      <c r="E128" s="548" t="s">
        <v>205</v>
      </c>
      <c r="F128" s="527" t="s">
        <v>194</v>
      </c>
    </row>
    <row r="129" spans="2:6" x14ac:dyDescent="0.2">
      <c r="B129" s="541"/>
      <c r="C129" s="543"/>
      <c r="D129" s="555"/>
      <c r="E129" s="549"/>
      <c r="F129" s="525"/>
    </row>
    <row r="130" spans="2:6" ht="13.5" thickBot="1" x14ac:dyDescent="0.25">
      <c r="B130" s="541"/>
      <c r="C130" s="543"/>
      <c r="D130" s="556"/>
      <c r="E130" s="550"/>
      <c r="F130" s="526"/>
    </row>
    <row r="131" spans="2:6" x14ac:dyDescent="0.2">
      <c r="B131" s="426">
        <v>1</v>
      </c>
      <c r="C131" s="235"/>
      <c r="D131" s="253"/>
      <c r="E131" s="418"/>
      <c r="F131" s="250">
        <f>SUM(D131:E131)</f>
        <v>0</v>
      </c>
    </row>
    <row r="132" spans="2:6" x14ac:dyDescent="0.2">
      <c r="B132" s="427">
        <v>2</v>
      </c>
      <c r="C132" s="237"/>
      <c r="D132" s="250"/>
      <c r="E132" s="419"/>
      <c r="F132" s="250">
        <f>SUM(D132:E132)</f>
        <v>0</v>
      </c>
    </row>
    <row r="133" spans="2:6" ht="13.5" thickBot="1" x14ac:dyDescent="0.25">
      <c r="B133" s="427">
        <v>3</v>
      </c>
      <c r="C133" s="237"/>
      <c r="D133" s="250"/>
      <c r="E133" s="419"/>
      <c r="F133" s="250">
        <f>SUM(D133:E133)</f>
        <v>0</v>
      </c>
    </row>
    <row r="134" spans="2:6" ht="13.5" thickBot="1" x14ac:dyDescent="0.25">
      <c r="B134" s="239"/>
      <c r="C134" s="241" t="s">
        <v>194</v>
      </c>
      <c r="D134" s="246">
        <f>SUM(D131:D133)</f>
        <v>0</v>
      </c>
      <c r="E134" s="247">
        <f>SUM(E131:E133)</f>
        <v>0</v>
      </c>
      <c r="F134" s="248">
        <f>SUM(D134:E134)</f>
        <v>0</v>
      </c>
    </row>
    <row r="137" spans="2:6" ht="13.5" thickBot="1" x14ac:dyDescent="0.25">
      <c r="B137" s="394" t="s">
        <v>463</v>
      </c>
      <c r="C137" s="255"/>
      <c r="D137" s="255"/>
    </row>
    <row r="138" spans="2:6" x14ac:dyDescent="0.2">
      <c r="B138" s="540" t="s">
        <v>120</v>
      </c>
      <c r="C138" s="542" t="s">
        <v>192</v>
      </c>
      <c r="D138" s="544" t="s">
        <v>193</v>
      </c>
    </row>
    <row r="139" spans="2:6" x14ac:dyDescent="0.2">
      <c r="B139" s="541"/>
      <c r="C139" s="543"/>
      <c r="D139" s="545"/>
    </row>
    <row r="140" spans="2:6" ht="13.5" thickBot="1" x14ac:dyDescent="0.25">
      <c r="B140" s="541"/>
      <c r="C140" s="543"/>
      <c r="D140" s="546"/>
    </row>
    <row r="141" spans="2:6" x14ac:dyDescent="0.2">
      <c r="B141" s="426">
        <v>1</v>
      </c>
      <c r="C141" s="235"/>
      <c r="D141" s="253"/>
    </row>
    <row r="142" spans="2:6" x14ac:dyDescent="0.2">
      <c r="B142" s="427">
        <v>2</v>
      </c>
      <c r="C142" s="237"/>
      <c r="D142" s="250"/>
    </row>
    <row r="143" spans="2:6" ht="13.5" thickBot="1" x14ac:dyDescent="0.25">
      <c r="B143" s="427">
        <v>3</v>
      </c>
      <c r="C143" s="237"/>
      <c r="D143" s="250"/>
    </row>
    <row r="144" spans="2:6" ht="13.5" thickBot="1" x14ac:dyDescent="0.25">
      <c r="B144" s="239"/>
      <c r="C144" s="241" t="s">
        <v>194</v>
      </c>
      <c r="D144" s="417">
        <f>SUM(D141:D143)</f>
        <v>0</v>
      </c>
    </row>
    <row r="147" spans="2:5" x14ac:dyDescent="0.2">
      <c r="B147" s="394" t="s">
        <v>464</v>
      </c>
      <c r="C147" s="255"/>
      <c r="D147" s="255"/>
    </row>
    <row r="148" spans="2:5" ht="13.5" thickBot="1" x14ac:dyDescent="0.25">
      <c r="B148" s="394"/>
      <c r="C148" s="255"/>
      <c r="D148" s="255"/>
    </row>
    <row r="149" spans="2:5" ht="13.5" thickBot="1" x14ac:dyDescent="0.25">
      <c r="B149" s="477" t="s">
        <v>465</v>
      </c>
      <c r="C149" s="478"/>
      <c r="D149" s="478"/>
      <c r="E149" s="479"/>
    </row>
    <row r="150" spans="2:5" x14ac:dyDescent="0.2">
      <c r="B150" s="542" t="s">
        <v>120</v>
      </c>
      <c r="C150" s="542" t="s">
        <v>206</v>
      </c>
      <c r="D150" s="544" t="s">
        <v>207</v>
      </c>
      <c r="E150" s="527" t="s">
        <v>208</v>
      </c>
    </row>
    <row r="151" spans="2:5" x14ac:dyDescent="0.2">
      <c r="B151" s="543"/>
      <c r="C151" s="543"/>
      <c r="D151" s="545"/>
      <c r="E151" s="525"/>
    </row>
    <row r="152" spans="2:5" ht="13.5" thickBot="1" x14ac:dyDescent="0.25">
      <c r="B152" s="547"/>
      <c r="C152" s="547"/>
      <c r="D152" s="546"/>
      <c r="E152" s="526"/>
    </row>
    <row r="153" spans="2:5" ht="25.5" customHeight="1" x14ac:dyDescent="0.2">
      <c r="B153" s="424">
        <v>1</v>
      </c>
      <c r="C153" s="412"/>
      <c r="D153" s="420"/>
      <c r="E153" s="298"/>
    </row>
    <row r="154" spans="2:5" x14ac:dyDescent="0.2">
      <c r="B154" s="447">
        <v>2</v>
      </c>
      <c r="C154" s="257"/>
      <c r="D154" s="238"/>
      <c r="E154" s="300"/>
    </row>
    <row r="155" spans="2:5" ht="13.5" thickBot="1" x14ac:dyDescent="0.25">
      <c r="B155" s="425">
        <v>3</v>
      </c>
      <c r="C155" s="413"/>
      <c r="D155" s="414"/>
      <c r="E155" s="416"/>
    </row>
    <row r="156" spans="2:5" ht="13.5" thickBot="1" x14ac:dyDescent="0.25">
      <c r="B156" s="560" t="s">
        <v>194</v>
      </c>
      <c r="C156" s="561"/>
      <c r="D156" s="562"/>
      <c r="E156" s="415">
        <f>SUM(E153:E155)</f>
        <v>0</v>
      </c>
    </row>
    <row r="157" spans="2:5" ht="13.5" thickBot="1" x14ac:dyDescent="0.25">
      <c r="B157" s="477" t="s">
        <v>466</v>
      </c>
      <c r="C157" s="478"/>
      <c r="D157" s="478"/>
      <c r="E157" s="479"/>
    </row>
    <row r="158" spans="2:5" ht="12.75" customHeight="1" x14ac:dyDescent="0.2">
      <c r="B158" s="557" t="s">
        <v>209</v>
      </c>
      <c r="C158" s="558"/>
      <c r="D158" s="558"/>
      <c r="E158" s="559"/>
    </row>
    <row r="159" spans="2:5" x14ac:dyDescent="0.2">
      <c r="B159" s="447">
        <v>1</v>
      </c>
      <c r="C159" s="257"/>
      <c r="D159" s="238"/>
      <c r="E159" s="300"/>
    </row>
    <row r="160" spans="2:5" x14ac:dyDescent="0.2">
      <c r="B160" s="447">
        <v>2</v>
      </c>
      <c r="C160" s="257"/>
      <c r="D160" s="238"/>
      <c r="E160" s="300"/>
    </row>
    <row r="161" spans="2:5" ht="13.5" thickBot="1" x14ac:dyDescent="0.25">
      <c r="B161" s="447">
        <v>3</v>
      </c>
      <c r="C161" s="257"/>
      <c r="D161" s="238"/>
      <c r="E161" s="300"/>
    </row>
    <row r="162" spans="2:5" ht="13.5" thickBot="1" x14ac:dyDescent="0.25">
      <c r="B162" s="551" t="s">
        <v>194</v>
      </c>
      <c r="C162" s="552"/>
      <c r="D162" s="553"/>
      <c r="E162" s="248">
        <f>SUM(E159:E161)</f>
        <v>0</v>
      </c>
    </row>
    <row r="163" spans="2:5" x14ac:dyDescent="0.2">
      <c r="B163" s="557" t="s">
        <v>210</v>
      </c>
      <c r="C163" s="558"/>
      <c r="D163" s="558"/>
      <c r="E163" s="559"/>
    </row>
    <row r="164" spans="2:5" x14ac:dyDescent="0.2">
      <c r="B164" s="447">
        <v>1</v>
      </c>
      <c r="C164" s="257"/>
      <c r="D164" s="238"/>
      <c r="E164" s="300"/>
    </row>
    <row r="165" spans="2:5" x14ac:dyDescent="0.2">
      <c r="B165" s="447">
        <v>2</v>
      </c>
      <c r="C165" s="257"/>
      <c r="D165" s="238"/>
      <c r="E165" s="300"/>
    </row>
    <row r="166" spans="2:5" ht="13.5" thickBot="1" x14ac:dyDescent="0.25">
      <c r="B166" s="447">
        <v>3</v>
      </c>
      <c r="C166" s="257"/>
      <c r="D166" s="238"/>
      <c r="E166" s="300"/>
    </row>
    <row r="167" spans="2:5" ht="13.5" thickBot="1" x14ac:dyDescent="0.25">
      <c r="B167" s="551" t="s">
        <v>194</v>
      </c>
      <c r="C167" s="552"/>
      <c r="D167" s="553"/>
      <c r="E167" s="248">
        <f>SUM(E164:E166)</f>
        <v>0</v>
      </c>
    </row>
  </sheetData>
  <mergeCells count="53">
    <mergeCell ref="F128:F130"/>
    <mergeCell ref="B138:B140"/>
    <mergeCell ref="C138:C140"/>
    <mergeCell ref="D138:D140"/>
    <mergeCell ref="B158:E158"/>
    <mergeCell ref="E68:E70"/>
    <mergeCell ref="B7:B9"/>
    <mergeCell ref="C7:C9"/>
    <mergeCell ref="D7:D9"/>
    <mergeCell ref="B58:B60"/>
    <mergeCell ref="C58:C60"/>
    <mergeCell ref="D58:D60"/>
    <mergeCell ref="B17:B19"/>
    <mergeCell ref="C17:C19"/>
    <mergeCell ref="D17:D19"/>
    <mergeCell ref="B27:B29"/>
    <mergeCell ref="C27:C29"/>
    <mergeCell ref="D27:D29"/>
    <mergeCell ref="B37:B39"/>
    <mergeCell ref="C37:C39"/>
    <mergeCell ref="D37:D39"/>
    <mergeCell ref="B68:B70"/>
    <mergeCell ref="C68:C70"/>
    <mergeCell ref="D68:D70"/>
    <mergeCell ref="B167:D167"/>
    <mergeCell ref="B108:B110"/>
    <mergeCell ref="C108:C110"/>
    <mergeCell ref="D108:D110"/>
    <mergeCell ref="D128:D130"/>
    <mergeCell ref="B118:B120"/>
    <mergeCell ref="C118:C120"/>
    <mergeCell ref="D118:D120"/>
    <mergeCell ref="B128:B130"/>
    <mergeCell ref="C128:C130"/>
    <mergeCell ref="B163:E163"/>
    <mergeCell ref="B162:D162"/>
    <mergeCell ref="B156:D156"/>
    <mergeCell ref="B48:B50"/>
    <mergeCell ref="C48:C50"/>
    <mergeCell ref="D48:D50"/>
    <mergeCell ref="G68:G70"/>
    <mergeCell ref="B150:B152"/>
    <mergeCell ref="C150:C152"/>
    <mergeCell ref="D150:D152"/>
    <mergeCell ref="E150:E152"/>
    <mergeCell ref="E128:E130"/>
    <mergeCell ref="F68:F70"/>
    <mergeCell ref="B86:B88"/>
    <mergeCell ref="C86:C88"/>
    <mergeCell ref="D86:D88"/>
    <mergeCell ref="B98:B100"/>
    <mergeCell ref="C98:C100"/>
    <mergeCell ref="D98:D10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35"/>
  <sheetViews>
    <sheetView topLeftCell="A13" workbookViewId="0">
      <selection activeCell="E23" sqref="E23"/>
    </sheetView>
  </sheetViews>
  <sheetFormatPr defaultRowHeight="12.75" x14ac:dyDescent="0.2"/>
  <cols>
    <col min="1" max="1" width="36.7109375" style="18" customWidth="1"/>
    <col min="2" max="2" width="22" style="67" customWidth="1"/>
    <col min="3" max="3" width="19.42578125" style="67" bestFit="1" customWidth="1"/>
    <col min="4" max="4" width="9.140625" style="18"/>
    <col min="5" max="5" width="10.85546875" style="18" customWidth="1"/>
    <col min="6" max="16384" width="9.140625" style="18"/>
  </cols>
  <sheetData>
    <row r="1" spans="1:3" ht="16.5" customHeight="1" x14ac:dyDescent="0.25">
      <c r="A1" s="563" t="s">
        <v>211</v>
      </c>
      <c r="B1" s="563"/>
      <c r="C1" s="563"/>
    </row>
    <row r="2" spans="1:3" ht="17.25" customHeight="1" x14ac:dyDescent="0.2">
      <c r="A2" s="65" t="s">
        <v>212</v>
      </c>
      <c r="B2" s="66"/>
      <c r="C2" s="66"/>
    </row>
    <row r="3" spans="1:3" ht="13.5" thickBot="1" x14ac:dyDescent="0.25">
      <c r="A3" s="65"/>
      <c r="B3" s="66"/>
      <c r="C3" s="66"/>
    </row>
    <row r="4" spans="1:3" ht="13.5" thickBot="1" x14ac:dyDescent="0.25">
      <c r="A4" s="76"/>
      <c r="B4" s="80" t="str">
        <f>'BANK REC-CURRENT'!B4</f>
        <v>In Rs.'</v>
      </c>
      <c r="C4" s="66"/>
    </row>
    <row r="5" spans="1:3" ht="15" x14ac:dyDescent="0.25">
      <c r="A5" s="77" t="s">
        <v>213</v>
      </c>
      <c r="B5" s="81">
        <f>B10</f>
        <v>0</v>
      </c>
      <c r="C5" s="18"/>
    </row>
    <row r="6" spans="1:3" ht="15" x14ac:dyDescent="0.25">
      <c r="A6" s="77"/>
      <c r="B6" s="81"/>
      <c r="C6" s="18"/>
    </row>
    <row r="7" spans="1:3" ht="15" x14ac:dyDescent="0.25">
      <c r="A7" s="78" t="s">
        <v>214</v>
      </c>
      <c r="B7" s="81"/>
      <c r="C7" s="18"/>
    </row>
    <row r="8" spans="1:3" ht="15" x14ac:dyDescent="0.25">
      <c r="A8" s="77"/>
      <c r="B8" s="82">
        <v>0</v>
      </c>
      <c r="C8" s="18"/>
    </row>
    <row r="9" spans="1:3" ht="15" x14ac:dyDescent="0.25">
      <c r="A9" s="77"/>
      <c r="B9" s="82"/>
      <c r="C9" s="18"/>
    </row>
    <row r="10" spans="1:3" ht="15.75" thickBot="1" x14ac:dyDescent="0.3">
      <c r="A10" s="79" t="s">
        <v>215</v>
      </c>
      <c r="B10" s="83">
        <f>'FORM 3'!F19</f>
        <v>0</v>
      </c>
      <c r="C10" s="18"/>
    </row>
    <row r="11" spans="1:3" x14ac:dyDescent="0.2">
      <c r="C11" s="66"/>
    </row>
    <row r="13" spans="1:3" x14ac:dyDescent="0.2">
      <c r="A13" s="18" t="s">
        <v>216</v>
      </c>
      <c r="B13" s="68"/>
      <c r="C13" s="18"/>
    </row>
    <row r="14" spans="1:3" x14ac:dyDescent="0.2">
      <c r="B14" s="68"/>
      <c r="C14" s="18"/>
    </row>
    <row r="15" spans="1:3" x14ac:dyDescent="0.2">
      <c r="B15" s="68"/>
      <c r="C15" s="18"/>
    </row>
    <row r="16" spans="1:3" x14ac:dyDescent="0.2">
      <c r="B16" s="68"/>
      <c r="C16" s="18"/>
    </row>
    <row r="17" spans="1:3" x14ac:dyDescent="0.2">
      <c r="A17" s="18" t="s">
        <v>217</v>
      </c>
      <c r="B17" s="68" t="s">
        <v>218</v>
      </c>
      <c r="C17" s="18"/>
    </row>
    <row r="18" spans="1:3" x14ac:dyDescent="0.2">
      <c r="B18" s="68" t="s">
        <v>77</v>
      </c>
      <c r="C18" s="18"/>
    </row>
    <row r="19" spans="1:3" x14ac:dyDescent="0.2">
      <c r="B19" s="68"/>
      <c r="C19" s="18"/>
    </row>
    <row r="20" spans="1:3" x14ac:dyDescent="0.2">
      <c r="B20" s="68"/>
      <c r="C20" s="18"/>
    </row>
    <row r="21" spans="1:3" x14ac:dyDescent="0.2">
      <c r="A21" s="18" t="s">
        <v>219</v>
      </c>
      <c r="B21" s="68" t="s">
        <v>218</v>
      </c>
      <c r="C21" s="18"/>
    </row>
    <row r="22" spans="1:3" x14ac:dyDescent="0.2">
      <c r="B22" s="68"/>
      <c r="C22" s="18"/>
    </row>
    <row r="23" spans="1:3" x14ac:dyDescent="0.2">
      <c r="A23" s="18" t="s">
        <v>220</v>
      </c>
      <c r="B23" s="68" t="s">
        <v>221</v>
      </c>
      <c r="C23" s="18"/>
    </row>
    <row r="24" spans="1:3" x14ac:dyDescent="0.2">
      <c r="B24" s="68"/>
      <c r="C24" s="18"/>
    </row>
    <row r="25" spans="1:3" x14ac:dyDescent="0.2">
      <c r="B25" s="18"/>
      <c r="C25" s="18"/>
    </row>
    <row r="26" spans="1:3" x14ac:dyDescent="0.2">
      <c r="A26" s="18" t="s">
        <v>222</v>
      </c>
      <c r="C26" s="18"/>
    </row>
    <row r="27" spans="1:3" x14ac:dyDescent="0.2">
      <c r="C27" s="18"/>
    </row>
    <row r="28" spans="1:3" x14ac:dyDescent="0.2">
      <c r="C28" s="18"/>
    </row>
    <row r="29" spans="1:3" x14ac:dyDescent="0.2">
      <c r="C29" s="18"/>
    </row>
    <row r="30" spans="1:3" x14ac:dyDescent="0.2">
      <c r="C30" s="18"/>
    </row>
    <row r="31" spans="1:3" x14ac:dyDescent="0.2">
      <c r="C31" s="18"/>
    </row>
    <row r="32" spans="1:3" x14ac:dyDescent="0.2">
      <c r="C32" s="18"/>
    </row>
    <row r="33" spans="3:3" x14ac:dyDescent="0.2">
      <c r="C33" s="18"/>
    </row>
    <row r="34" spans="3:3" x14ac:dyDescent="0.2">
      <c r="C34" s="18"/>
    </row>
    <row r="35" spans="3:3" x14ac:dyDescent="0.2">
      <c r="C35" s="18"/>
    </row>
  </sheetData>
  <mergeCells count="1">
    <mergeCell ref="A1:C1"/>
  </mergeCells>
  <phoneticPr fontId="5"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7</vt:i4>
      </vt:variant>
    </vt:vector>
  </HeadingPairs>
  <TitlesOfParts>
    <vt:vector size="23" baseType="lpstr">
      <vt:lpstr>Instructions</vt:lpstr>
      <vt:lpstr>Certification on Return</vt:lpstr>
      <vt:lpstr>Compliance Certification</vt:lpstr>
      <vt:lpstr>FORM 1</vt:lpstr>
      <vt:lpstr>FORM 2</vt:lpstr>
      <vt:lpstr>FORM 3</vt:lpstr>
      <vt:lpstr>FORM 4</vt:lpstr>
      <vt:lpstr>NOTES</vt:lpstr>
      <vt:lpstr>BANK REC-SAVING</vt:lpstr>
      <vt:lpstr>BANK REC-CURRENT</vt:lpstr>
      <vt:lpstr>Sheet1</vt:lpstr>
      <vt:lpstr>Sheet2</vt:lpstr>
      <vt:lpstr>Sheet4</vt:lpstr>
      <vt:lpstr>Sheet6</vt:lpstr>
      <vt:lpstr>Sheet3</vt:lpstr>
      <vt:lpstr>Sheet5</vt:lpstr>
      <vt:lpstr>'BANK REC-CURRENT'!Print_Area</vt:lpstr>
      <vt:lpstr>'BANK REC-SAVING'!Print_Area</vt:lpstr>
      <vt:lpstr>'Certification on Return'!Print_Area</vt:lpstr>
      <vt:lpstr>'Compliance Certification'!Print_Area</vt:lpstr>
      <vt:lpstr>'FORM 2'!Print_Area</vt:lpstr>
      <vt:lpstr>'FORM 3'!Print_Area</vt:lpstr>
      <vt:lpstr>'FORM 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Prasanthi wijesinghe</dc:creator>
  <cp:keywords/>
  <dc:description/>
  <cp:lastModifiedBy>SAMSUNG</cp:lastModifiedBy>
  <cp:revision/>
  <cp:lastPrinted>2021-01-15T05:02:06Z</cp:lastPrinted>
  <dcterms:created xsi:type="dcterms:W3CDTF">1996-10-14T23:33:28Z</dcterms:created>
  <dcterms:modified xsi:type="dcterms:W3CDTF">2021-08-16T06:25:08Z</dcterms:modified>
  <cp:category/>
  <cp:contentStatus/>
</cp:coreProperties>
</file>